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9" i="1" l="1"/>
  <c r="F39" i="1" s="1"/>
  <c r="F40" i="1"/>
  <c r="F41" i="1"/>
  <c r="F42" i="1"/>
  <c r="F43" i="1"/>
  <c r="F44" i="1"/>
  <c r="F46" i="1"/>
  <c r="F47" i="1"/>
  <c r="F48" i="1"/>
  <c r="F49" i="1"/>
  <c r="F50" i="1"/>
  <c r="F23" i="1"/>
  <c r="F24" i="1"/>
  <c r="F25" i="1"/>
  <c r="F22" i="1"/>
  <c r="F6" i="1"/>
  <c r="D39" i="1" l="1"/>
  <c r="D40" i="1"/>
  <c r="E28" i="1"/>
  <c r="D23" i="1"/>
  <c r="F38" i="1" l="1"/>
  <c r="F36" i="1"/>
  <c r="F34" i="1"/>
  <c r="D34" i="1"/>
  <c r="C34" i="1"/>
  <c r="D28" i="1"/>
  <c r="F30" i="1"/>
  <c r="F29" i="1"/>
  <c r="F16" i="1"/>
  <c r="F17" i="1"/>
  <c r="F18" i="1"/>
  <c r="F19" i="1"/>
  <c r="F21" i="1"/>
  <c r="F15" i="1"/>
  <c r="F14" i="1" s="1"/>
  <c r="D14" i="1"/>
  <c r="F10" i="1"/>
  <c r="F11" i="1"/>
  <c r="F9" i="1"/>
  <c r="D37" i="1"/>
  <c r="D32" i="1"/>
  <c r="D20" i="1"/>
  <c r="D16" i="1"/>
  <c r="D8" i="1"/>
  <c r="D7" i="1"/>
  <c r="D22" i="1" l="1"/>
  <c r="D6" i="1" l="1"/>
  <c r="D51" i="1" s="1"/>
  <c r="E20" i="1"/>
  <c r="C14" i="1"/>
  <c r="C8" i="1"/>
  <c r="C28" i="1"/>
  <c r="F28" i="1" s="1"/>
  <c r="E8" i="1" l="1"/>
  <c r="C20" i="1" l="1"/>
  <c r="F20" i="1" s="1"/>
  <c r="E40" i="1" l="1"/>
  <c r="C40" i="1"/>
  <c r="E32" i="1"/>
  <c r="C32" i="1"/>
  <c r="E14" i="1" l="1"/>
  <c r="E7" i="1" l="1"/>
  <c r="F8" i="1" l="1"/>
  <c r="E39" i="1"/>
  <c r="C23" i="1" l="1"/>
  <c r="E23" i="1" l="1"/>
  <c r="C7" i="1" l="1"/>
  <c r="F7" i="1" l="1"/>
  <c r="E37" i="1" l="1"/>
  <c r="E22" i="1" s="1"/>
  <c r="E16" i="1"/>
  <c r="E6" i="1" l="1"/>
  <c r="C37" i="1"/>
  <c r="C16" i="1"/>
  <c r="C22" i="1" l="1"/>
  <c r="E51" i="1"/>
  <c r="C6" i="1" l="1"/>
  <c r="C51" i="1" s="1"/>
  <c r="F51" i="1" s="1"/>
</calcChain>
</file>

<file path=xl/sharedStrings.xml><?xml version="1.0" encoding="utf-8"?>
<sst xmlns="http://schemas.openxmlformats.org/spreadsheetml/2006/main" count="96" uniqueCount="95">
  <si>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</si>
  <si>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</si>
  <si>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</si>
  <si>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</si>
  <si>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</si>
  <si>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</si>
  <si>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</si>
  <si>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</si>
  <si>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</si>
  <si>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</si>
  <si>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</si>
  <si>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</si>
  <si>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</si>
  <si>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</si>
  <si>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</si>
  <si>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</si>
  <si>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</si>
  <si>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</si>
  <si>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</si>
  <si>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</si>
  <si>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</si>
  <si>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</si>
  <si>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</si>
  <si>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</si>
  <si>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</si>
  <si>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</si>
  <si>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</si>
  <si>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</si>
  <si>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</si>
  <si>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</si>
  <si>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</si>
  <si>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</si>
  <si>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</si>
  <si>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</si>
  <si>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</si>
  <si>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</si>
  <si>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</si>
  <si>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</si>
  <si>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</si>
  <si>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</si>
  <si>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</si>
  <si>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</si>
  <si>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</si>
  <si>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</si>
  <si>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</si>
  <si>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</si>
  <si>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</si>
  <si>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</si>
  <si>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</si>
  <si>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</si>
  <si>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</si>
  <si>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</si>
  <si>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</si>
  <si>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</si>
  <si>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</si>
  <si>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</si>
  <si>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</si>
  <si>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Доходы,поступающие в порядке возмещения расходов, понесенных в связи с эксплуатацией имущества сельских поселений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</si>
  <si>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</si>
  <si>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</si>
  <si>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230 116 10031 10 0000 140</t>
  </si>
  <si>
    <t>230 114 06025 10 0000 430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</si>
  <si>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</si>
  <si>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</si>
  <si>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 xml:space="preserve">Доходы от продажи материальных и нематериальных авктивов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</si>
  <si>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</si>
  <si>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</si>
  <si>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</si>
  <si>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</si>
  <si>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</si>
  <si>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</si>
  <si>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</si>
  <si>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</si>
  <si>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</si>
  <si>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230 1 08 04020 01 0000 110</t>
  </si>
  <si>
    <t>000 1 08 00000 00 0000 000</t>
  </si>
  <si>
    <t>182 105 030100 10 0000 110</t>
  </si>
  <si>
    <t>230 113 02995 10 0000 130</t>
  </si>
  <si>
    <t>Прочие доходы от компенсации затрат бюджетов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</si>
  <si>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</si>
  <si>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1821 01 02130 01 0000 110</t>
  </si>
  <si>
    <t>Исполнено за               4 кв.  2023 года</t>
  </si>
  <si>
    <t xml:space="preserve">Сведения об исполнении бюджета Ингарского сельского поселения   по доходам  за 4 квартал     2024 года    и в сравнении за соответствующий период 2023 года                                                                                          </t>
  </si>
  <si>
    <t>Уточненная бюджетная роспись на 2024 год</t>
  </si>
  <si>
    <t>Исполнено за               4 кв.  2024 года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</si>
  <si>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</si>
  <si>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230 1 11 05420 10 0000 120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</si>
  <si>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</si>
  <si>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034 1 11 05326 10 0000 120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</si>
  <si>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</si>
  <si>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230 1 16 10032 10 0000 140</t>
  </si>
  <si>
    <t>230 202 25467 10 0000 150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</si>
  <si>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</si>
  <si>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развитие сети учреждений культурно-досугового типа</t>
  </si>
  <si>
    <t>230  2 02 25513 10 0000 150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</si>
</sst>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4" workbookViewId="0">
      <selection activeCell="B44" sqref="B44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7" t="s">
        <v>82</v>
      </c>
      <c r="B1" s="47"/>
      <c r="C1" s="47"/>
      <c r="D1" s="47"/>
      <c r="E1" s="47"/>
      <c r="F1" s="47"/>
    </row>
    <row r="2" spans="1:6" ht="45.75" customHeight="1" x14ac:dyDescent="0.25">
      <c r="A2" s="47"/>
      <c r="B2" s="47"/>
      <c r="C2" s="47"/>
      <c r="D2" s="47"/>
      <c r="E2" s="47"/>
      <c r="F2" s="47"/>
    </row>
    <row r="3" spans="1:6" ht="15.75" x14ac:dyDescent="0.25">
      <c r="B3" s="1"/>
      <c r="E3" s="46" t="s">
        <v>0</v>
      </c>
      <c r="F3" s="46"/>
    </row>
    <row r="4" spans="1:6" ht="89.25" customHeight="1" x14ac:dyDescent="0.25">
      <c r="A4" s="17" t="s">
        <v>1</v>
      </c>
      <c r="B4" s="17" t="s">
        <v>2</v>
      </c>
      <c r="C4" s="17" t="s">
        <v>83</v>
      </c>
      <c r="D4" s="17" t="s">
        <v>84</v>
      </c>
      <c r="E4" s="17" t="s">
        <v>81</v>
      </c>
      <c r="F4" s="17" t="s">
        <v>47</v>
      </c>
    </row>
    <row r="5" spans="1:6" x14ac:dyDescent="0.25">
      <c r="A5" s="2">
        <v>1</v>
      </c>
      <c r="B5" s="2">
        <v>2</v>
      </c>
      <c r="C5" s="2">
        <v>3</v>
      </c>
      <c r="D5" s="2"/>
      <c r="E5" s="2">
        <v>4</v>
      </c>
      <c r="F5" s="2">
        <v>5</v>
      </c>
    </row>
    <row r="6" spans="1:6" ht="15.75" x14ac:dyDescent="0.25">
      <c r="A6" s="48" t="s">
        <v>25</v>
      </c>
      <c r="B6" s="49"/>
      <c r="C6" s="22">
        <f>SUM(C7+C14+C16+C20+C22)</f>
        <v>2350287.83</v>
      </c>
      <c r="D6" s="22">
        <f>SUM(D8+D14+D16+D20+D22)</f>
        <v>1790711.8499999999</v>
      </c>
      <c r="E6" s="41">
        <f>SUM(E7+E14+E16+E20+E22)</f>
        <v>2309340.81</v>
      </c>
      <c r="F6" s="35">
        <f>SUM(D6/C6*100)</f>
        <v>76.191172295692809</v>
      </c>
    </row>
    <row r="7" spans="1:6" ht="15.75" x14ac:dyDescent="0.25">
      <c r="A7" s="27"/>
      <c r="B7" s="28" t="s">
        <v>26</v>
      </c>
      <c r="C7" s="22">
        <f>SUM(C8)</f>
        <v>336580</v>
      </c>
      <c r="D7" s="22">
        <f>SUM(D9:D13)</f>
        <v>382460.07999999996</v>
      </c>
      <c r="E7" s="41">
        <f>SUM(E8)</f>
        <v>482092.82</v>
      </c>
      <c r="F7" s="35">
        <f>SUM(F8)</f>
        <v>143.23275892804088</v>
      </c>
    </row>
    <row r="8" spans="1:6" x14ac:dyDescent="0.25">
      <c r="A8" s="3" t="s">
        <v>27</v>
      </c>
      <c r="B8" s="4" t="s">
        <v>3</v>
      </c>
      <c r="C8" s="5">
        <f>SUM(C9:C13)</f>
        <v>336580</v>
      </c>
      <c r="D8" s="5">
        <f>SUM(D9:D13)</f>
        <v>382460.07999999996</v>
      </c>
      <c r="E8" s="41">
        <f>SUM(E9:E13)</f>
        <v>482092.82</v>
      </c>
      <c r="F8" s="34">
        <f>SUM(E8/C8*100)</f>
        <v>143.23275892804088</v>
      </c>
    </row>
    <row r="9" spans="1:6" ht="64.5" x14ac:dyDescent="0.25">
      <c r="A9" s="18" t="s">
        <v>56</v>
      </c>
      <c r="B9" s="20" t="s">
        <v>4</v>
      </c>
      <c r="C9" s="6">
        <v>310883</v>
      </c>
      <c r="D9" s="7">
        <v>347674.25</v>
      </c>
      <c r="E9" s="42">
        <v>251070.47</v>
      </c>
      <c r="F9" s="32">
        <f>SUM(D9/C9*100)</f>
        <v>111.83443610618787</v>
      </c>
    </row>
    <row r="10" spans="1:6" ht="90" x14ac:dyDescent="0.25">
      <c r="A10" s="19" t="s">
        <v>28</v>
      </c>
      <c r="B10" s="21" t="s">
        <v>5</v>
      </c>
      <c r="C10" s="8">
        <v>7500</v>
      </c>
      <c r="D10" s="9">
        <v>7540</v>
      </c>
      <c r="E10" s="43">
        <v>33396.65</v>
      </c>
      <c r="F10" s="32">
        <f t="shared" ref="F10:F11" si="0">SUM(D10/C10*100)</f>
        <v>100.53333333333335</v>
      </c>
    </row>
    <row r="11" spans="1:6" ht="39" x14ac:dyDescent="0.25">
      <c r="A11" s="19" t="s">
        <v>32</v>
      </c>
      <c r="B11" s="21" t="s">
        <v>6</v>
      </c>
      <c r="C11" s="8">
        <v>18197</v>
      </c>
      <c r="D11" s="9">
        <v>19513.48</v>
      </c>
      <c r="E11" s="43">
        <v>18295.95</v>
      </c>
      <c r="F11" s="32">
        <f t="shared" si="0"/>
        <v>107.23459910974336</v>
      </c>
    </row>
    <row r="12" spans="1:6" ht="77.25" x14ac:dyDescent="0.25">
      <c r="A12" s="19" t="s">
        <v>58</v>
      </c>
      <c r="B12" s="21" t="s">
        <v>59</v>
      </c>
      <c r="C12" s="8">
        <v>0</v>
      </c>
      <c r="D12" s="9">
        <v>0</v>
      </c>
      <c r="E12" s="43">
        <v>179329.7</v>
      </c>
      <c r="F12" s="32">
        <v>0</v>
      </c>
    </row>
    <row r="13" spans="1:6" ht="39" x14ac:dyDescent="0.25">
      <c r="A13" s="19" t="s">
        <v>80</v>
      </c>
      <c r="B13" s="21" t="s">
        <v>79</v>
      </c>
      <c r="C13" s="8">
        <v>0</v>
      </c>
      <c r="D13" s="9">
        <v>7732.35</v>
      </c>
      <c r="E13" s="43">
        <v>0.05</v>
      </c>
      <c r="F13" s="32">
        <v>0</v>
      </c>
    </row>
    <row r="14" spans="1:6" x14ac:dyDescent="0.25">
      <c r="A14" s="23" t="s">
        <v>76</v>
      </c>
      <c r="B14" s="24" t="s">
        <v>29</v>
      </c>
      <c r="C14" s="5">
        <f>SUM(C15)</f>
        <v>13036.2</v>
      </c>
      <c r="D14" s="15">
        <f>SUM(D15)</f>
        <v>13036.2</v>
      </c>
      <c r="E14" s="44">
        <f>SUM(E15)</f>
        <v>3226.52</v>
      </c>
      <c r="F14" s="38">
        <f>SUM(F15)</f>
        <v>100</v>
      </c>
    </row>
    <row r="15" spans="1:6" x14ac:dyDescent="0.25">
      <c r="A15" s="19" t="s">
        <v>30</v>
      </c>
      <c r="B15" s="21" t="s">
        <v>31</v>
      </c>
      <c r="C15" s="8">
        <v>13036.2</v>
      </c>
      <c r="D15" s="9">
        <v>13036.2</v>
      </c>
      <c r="E15" s="43">
        <v>3226.52</v>
      </c>
      <c r="F15" s="33">
        <f>SUM(D15/C15*100)</f>
        <v>100</v>
      </c>
    </row>
    <row r="16" spans="1:6" x14ac:dyDescent="0.25">
      <c r="A16" s="10" t="s">
        <v>55</v>
      </c>
      <c r="B16" s="11" t="s">
        <v>7</v>
      </c>
      <c r="C16" s="5">
        <f>C17+C18+C19</f>
        <v>1618568</v>
      </c>
      <c r="D16" s="5">
        <f>SUM(D17:D19)</f>
        <v>1014524.63</v>
      </c>
      <c r="E16" s="41">
        <f>E17+E18+E19</f>
        <v>1245474.78</v>
      </c>
      <c r="F16" s="33">
        <f t="shared" ref="F16:F21" si="1">SUM(D16/C16*100)</f>
        <v>62.680383524201645</v>
      </c>
    </row>
    <row r="17" spans="1:6" ht="39" x14ac:dyDescent="0.25">
      <c r="A17" s="10" t="s">
        <v>33</v>
      </c>
      <c r="B17" s="12" t="s">
        <v>8</v>
      </c>
      <c r="C17" s="8">
        <v>713000</v>
      </c>
      <c r="D17" s="9">
        <v>297684.47999999998</v>
      </c>
      <c r="E17" s="43">
        <v>438288.57</v>
      </c>
      <c r="F17" s="33">
        <f t="shared" si="1"/>
        <v>41.750978962131832</v>
      </c>
    </row>
    <row r="18" spans="1:6" ht="26.25" x14ac:dyDescent="0.25">
      <c r="A18" s="10" t="s">
        <v>34</v>
      </c>
      <c r="B18" s="12" t="s">
        <v>9</v>
      </c>
      <c r="C18" s="8">
        <v>172568</v>
      </c>
      <c r="D18" s="9">
        <v>172568.25</v>
      </c>
      <c r="E18" s="43">
        <v>193390.04</v>
      </c>
      <c r="F18" s="33">
        <f t="shared" si="1"/>
        <v>100.0001448704279</v>
      </c>
    </row>
    <row r="19" spans="1:6" ht="26.25" x14ac:dyDescent="0.25">
      <c r="A19" s="10" t="s">
        <v>35</v>
      </c>
      <c r="B19" s="12" t="s">
        <v>10</v>
      </c>
      <c r="C19" s="8">
        <v>733000</v>
      </c>
      <c r="D19" s="9">
        <v>544271.9</v>
      </c>
      <c r="E19" s="43">
        <v>613796.17000000004</v>
      </c>
      <c r="F19" s="33">
        <f t="shared" si="1"/>
        <v>74.252646657571631</v>
      </c>
    </row>
    <row r="20" spans="1:6" x14ac:dyDescent="0.25">
      <c r="A20" s="40" t="s">
        <v>75</v>
      </c>
      <c r="B20" s="11" t="s">
        <v>72</v>
      </c>
      <c r="C20" s="5">
        <f>SUM(C21)</f>
        <v>1100</v>
      </c>
      <c r="D20" s="15">
        <f>SUM(D21)</f>
        <v>1100</v>
      </c>
      <c r="E20" s="44">
        <f>SUM(E21)</f>
        <v>200</v>
      </c>
      <c r="F20" s="33">
        <f t="shared" si="1"/>
        <v>100</v>
      </c>
    </row>
    <row r="21" spans="1:6" ht="51.75" x14ac:dyDescent="0.25">
      <c r="A21" s="10" t="s">
        <v>74</v>
      </c>
      <c r="B21" s="39" t="s">
        <v>73</v>
      </c>
      <c r="C21" s="8">
        <v>1100</v>
      </c>
      <c r="D21" s="9">
        <v>1100</v>
      </c>
      <c r="E21" s="43">
        <v>200</v>
      </c>
      <c r="F21" s="33">
        <f t="shared" si="1"/>
        <v>100</v>
      </c>
    </row>
    <row r="22" spans="1:6" ht="15.75" x14ac:dyDescent="0.25">
      <c r="A22" s="50" t="s">
        <v>23</v>
      </c>
      <c r="B22" s="51"/>
      <c r="C22" s="22">
        <f>SUM(C23+C28+C32+C34+C37)</f>
        <v>381003.63</v>
      </c>
      <c r="D22" s="22">
        <f>SUM(D23+D28+D32+D34+D37)</f>
        <v>379590.94</v>
      </c>
      <c r="E22" s="41">
        <f>SUM(E23+E28+E32+E34+E37)</f>
        <v>578346.68999999994</v>
      </c>
      <c r="F22" s="36">
        <f>SUM(D22/C22*100)</f>
        <v>99.629218755737313</v>
      </c>
    </row>
    <row r="23" spans="1:6" ht="26.25" x14ac:dyDescent="0.25">
      <c r="A23" s="10" t="s">
        <v>37</v>
      </c>
      <c r="B23" s="11" t="s">
        <v>11</v>
      </c>
      <c r="C23" s="5">
        <f>SUM(C25:C25)</f>
        <v>6400</v>
      </c>
      <c r="D23" s="5">
        <f>SUM(D25:D27)</f>
        <v>6060.77</v>
      </c>
      <c r="E23" s="41">
        <f>SUM(E25:E25)</f>
        <v>7707.24</v>
      </c>
      <c r="F23" s="36">
        <f t="shared" ref="F23:F27" si="2">SUM(D23/C23*100)</f>
        <v>94.699531250000007</v>
      </c>
    </row>
    <row r="24" spans="1:6" ht="23.25" hidden="1" customHeight="1" x14ac:dyDescent="0.25">
      <c r="A24" s="10" t="s">
        <v>12</v>
      </c>
      <c r="B24" s="12" t="s">
        <v>13</v>
      </c>
      <c r="C24" s="8"/>
      <c r="D24" s="9"/>
      <c r="E24" s="43"/>
      <c r="F24" s="36" t="e">
        <f t="shared" si="2"/>
        <v>#DIV/0!</v>
      </c>
    </row>
    <row r="25" spans="1:6" ht="64.5" x14ac:dyDescent="0.25">
      <c r="A25" s="10" t="s">
        <v>36</v>
      </c>
      <c r="B25" s="12" t="s">
        <v>38</v>
      </c>
      <c r="C25" s="8">
        <v>6400</v>
      </c>
      <c r="D25" s="9">
        <v>5987.27</v>
      </c>
      <c r="E25" s="43">
        <v>7707.24</v>
      </c>
      <c r="F25" s="36">
        <f t="shared" si="2"/>
        <v>93.551093750000007</v>
      </c>
    </row>
    <row r="26" spans="1:6" ht="115.5" x14ac:dyDescent="0.25">
      <c r="A26" s="10" t="s">
        <v>86</v>
      </c>
      <c r="B26" s="12" t="s">
        <v>85</v>
      </c>
      <c r="C26" s="8">
        <v>0</v>
      </c>
      <c r="D26" s="9">
        <v>34.79</v>
      </c>
      <c r="E26" s="43">
        <v>0</v>
      </c>
      <c r="F26" s="36">
        <v>0</v>
      </c>
    </row>
    <row r="27" spans="1:6" ht="115.5" x14ac:dyDescent="0.25">
      <c r="A27" s="10" t="s">
        <v>88</v>
      </c>
      <c r="B27" s="12" t="s">
        <v>87</v>
      </c>
      <c r="C27" s="8">
        <v>0</v>
      </c>
      <c r="D27" s="9">
        <v>38.71</v>
      </c>
      <c r="E27" s="43">
        <v>0</v>
      </c>
      <c r="F27" s="36">
        <v>0</v>
      </c>
    </row>
    <row r="28" spans="1:6" ht="26.25" x14ac:dyDescent="0.25">
      <c r="A28" s="29" t="s">
        <v>39</v>
      </c>
      <c r="B28" s="11" t="s">
        <v>14</v>
      </c>
      <c r="C28" s="5">
        <f>SUM(C29:C31)</f>
        <v>300376.63</v>
      </c>
      <c r="D28" s="5">
        <f>SUM(D29:D31)</f>
        <v>299303.17</v>
      </c>
      <c r="E28" s="41">
        <f>SUM(E29:E31)</f>
        <v>534627.61</v>
      </c>
      <c r="F28" s="31">
        <f>SUM(D28/C28*100)</f>
        <v>99.642628655897752</v>
      </c>
    </row>
    <row r="29" spans="1:6" ht="25.5" x14ac:dyDescent="0.25">
      <c r="A29" s="10" t="s">
        <v>40</v>
      </c>
      <c r="B29" s="13" t="s">
        <v>41</v>
      </c>
      <c r="C29" s="8">
        <v>33000</v>
      </c>
      <c r="D29" s="9">
        <v>25650</v>
      </c>
      <c r="E29" s="43">
        <v>35500</v>
      </c>
      <c r="F29" s="32">
        <f>SUM(D29/C29*100)</f>
        <v>77.72727272727272</v>
      </c>
    </row>
    <row r="30" spans="1:6" ht="38.25" x14ac:dyDescent="0.25">
      <c r="A30" s="10" t="s">
        <v>48</v>
      </c>
      <c r="B30" s="13" t="s">
        <v>57</v>
      </c>
      <c r="C30" s="8">
        <v>267376.63</v>
      </c>
      <c r="D30" s="9">
        <v>273653.17</v>
      </c>
      <c r="E30" s="43">
        <v>309896.21999999997</v>
      </c>
      <c r="F30" s="32">
        <f>SUM(D30/C30*100)</f>
        <v>102.34745272988144</v>
      </c>
    </row>
    <row r="31" spans="1:6" x14ac:dyDescent="0.25">
      <c r="A31" s="10" t="s">
        <v>77</v>
      </c>
      <c r="B31" s="13" t="s">
        <v>78</v>
      </c>
      <c r="C31" s="8">
        <v>0</v>
      </c>
      <c r="D31" s="9">
        <v>0</v>
      </c>
      <c r="E31" s="43">
        <v>189231.39</v>
      </c>
      <c r="F31" s="32">
        <v>0</v>
      </c>
    </row>
    <row r="32" spans="1:6" x14ac:dyDescent="0.25">
      <c r="A32" s="29" t="s">
        <v>61</v>
      </c>
      <c r="B32" s="14" t="s">
        <v>64</v>
      </c>
      <c r="C32" s="5">
        <f>SUM(C33)</f>
        <v>0</v>
      </c>
      <c r="D32" s="15">
        <f>SUM(D33)</f>
        <v>0</v>
      </c>
      <c r="E32" s="44">
        <f>SUM(E33)</f>
        <v>6011.84</v>
      </c>
      <c r="F32" s="34">
        <v>100</v>
      </c>
    </row>
    <row r="33" spans="1:6" ht="38.25" x14ac:dyDescent="0.25">
      <c r="A33" s="10" t="s">
        <v>63</v>
      </c>
      <c r="B33" s="13" t="s">
        <v>62</v>
      </c>
      <c r="C33" s="8">
        <v>0</v>
      </c>
      <c r="D33" s="9">
        <v>0</v>
      </c>
      <c r="E33" s="43">
        <v>6011.84</v>
      </c>
      <c r="F33" s="32">
        <v>100</v>
      </c>
    </row>
    <row r="34" spans="1:6" x14ac:dyDescent="0.25">
      <c r="A34" s="29" t="s">
        <v>60</v>
      </c>
      <c r="B34" s="14" t="s">
        <v>67</v>
      </c>
      <c r="C34" s="5">
        <f>SUM(C35:C36)</f>
        <v>69427</v>
      </c>
      <c r="D34" s="15">
        <f>SUM(D35:D36)</f>
        <v>69427</v>
      </c>
      <c r="E34" s="44">
        <v>25200</v>
      </c>
      <c r="F34" s="34">
        <f>SUM(D34/C34*100)</f>
        <v>100</v>
      </c>
    </row>
    <row r="35" spans="1:6" ht="38.25" x14ac:dyDescent="0.25">
      <c r="A35" s="10" t="s">
        <v>66</v>
      </c>
      <c r="B35" s="13" t="s">
        <v>65</v>
      </c>
      <c r="C35" s="8">
        <v>0</v>
      </c>
      <c r="D35" s="9">
        <v>0</v>
      </c>
      <c r="E35" s="43">
        <v>25200</v>
      </c>
      <c r="F35" s="32">
        <v>0</v>
      </c>
    </row>
    <row r="36" spans="1:6" ht="51" x14ac:dyDescent="0.25">
      <c r="A36" s="10" t="s">
        <v>90</v>
      </c>
      <c r="B36" s="13" t="s">
        <v>89</v>
      </c>
      <c r="C36" s="8">
        <v>69427</v>
      </c>
      <c r="D36" s="9">
        <v>69427</v>
      </c>
      <c r="E36" s="43">
        <v>0</v>
      </c>
      <c r="F36" s="32">
        <f>SUM(D36/C36*100)</f>
        <v>100</v>
      </c>
    </row>
    <row r="37" spans="1:6" x14ac:dyDescent="0.25">
      <c r="A37" s="29" t="s">
        <v>43</v>
      </c>
      <c r="B37" s="14" t="s">
        <v>15</v>
      </c>
      <c r="C37" s="5">
        <f>C38</f>
        <v>4800</v>
      </c>
      <c r="D37" s="15">
        <f>SUM(D38)</f>
        <v>4800</v>
      </c>
      <c r="E37" s="44">
        <f>E38</f>
        <v>4800</v>
      </c>
      <c r="F37" s="31">
        <v>100</v>
      </c>
    </row>
    <row r="38" spans="1:6" x14ac:dyDescent="0.25">
      <c r="A38" s="10" t="s">
        <v>42</v>
      </c>
      <c r="B38" s="13" t="s">
        <v>15</v>
      </c>
      <c r="C38" s="8">
        <v>4800</v>
      </c>
      <c r="D38" s="9">
        <v>4800</v>
      </c>
      <c r="E38" s="43">
        <v>4800</v>
      </c>
      <c r="F38" s="30">
        <f>SUM(D38/C38*100)</f>
        <v>100</v>
      </c>
    </row>
    <row r="39" spans="1:6" ht="21" customHeight="1" x14ac:dyDescent="0.25">
      <c r="A39" s="25" t="s">
        <v>44</v>
      </c>
      <c r="B39" s="26" t="s">
        <v>24</v>
      </c>
      <c r="C39" s="22">
        <f>SUM(C40+C50)</f>
        <v>29598122.18</v>
      </c>
      <c r="D39" s="22">
        <f>SUM(D40)</f>
        <v>29392255.039999999</v>
      </c>
      <c r="E39" s="41">
        <f>SUM(E40+E50)</f>
        <v>17818803.850000001</v>
      </c>
      <c r="F39" s="36">
        <f>SUM(D39/C39*100)</f>
        <v>99.304458780364428</v>
      </c>
    </row>
    <row r="40" spans="1:6" ht="39" x14ac:dyDescent="0.25">
      <c r="A40" s="10" t="s">
        <v>45</v>
      </c>
      <c r="B40" s="12" t="s">
        <v>16</v>
      </c>
      <c r="C40" s="8">
        <f>SUM(C41:C49)</f>
        <v>29624414.449999999</v>
      </c>
      <c r="D40" s="8">
        <f>SUM(D41:D50)</f>
        <v>29392255.039999999</v>
      </c>
      <c r="E40" s="45">
        <f>SUM(E41:E49)</f>
        <v>17923311.850000001</v>
      </c>
      <c r="F40" s="36">
        <f t="shared" ref="F40:F51" si="3">SUM(D40/C40*100)</f>
        <v>99.216324054634612</v>
      </c>
    </row>
    <row r="41" spans="1:6" ht="26.25" x14ac:dyDescent="0.25">
      <c r="A41" s="10" t="s">
        <v>54</v>
      </c>
      <c r="B41" s="12" t="s">
        <v>17</v>
      </c>
      <c r="C41" s="8">
        <v>11115800</v>
      </c>
      <c r="D41" s="9">
        <v>11115800</v>
      </c>
      <c r="E41" s="43">
        <v>10637200</v>
      </c>
      <c r="F41" s="36">
        <f t="shared" si="3"/>
        <v>100</v>
      </c>
    </row>
    <row r="42" spans="1:6" ht="26.25" x14ac:dyDescent="0.25">
      <c r="A42" s="10" t="s">
        <v>53</v>
      </c>
      <c r="B42" s="12" t="s">
        <v>22</v>
      </c>
      <c r="C42" s="8">
        <v>3731110.77</v>
      </c>
      <c r="D42" s="9">
        <v>3731110.77</v>
      </c>
      <c r="E42" s="43">
        <v>1314670.17</v>
      </c>
      <c r="F42" s="36">
        <f t="shared" si="3"/>
        <v>100</v>
      </c>
    </row>
    <row r="43" spans="1:6" ht="51.75" x14ac:dyDescent="0.25">
      <c r="A43" s="10" t="s">
        <v>91</v>
      </c>
      <c r="B43" s="12" t="s">
        <v>92</v>
      </c>
      <c r="C43" s="8">
        <v>600000</v>
      </c>
      <c r="D43" s="9">
        <v>600000</v>
      </c>
      <c r="E43" s="43">
        <v>0</v>
      </c>
      <c r="F43" s="36">
        <f t="shared" si="3"/>
        <v>100</v>
      </c>
    </row>
    <row r="44" spans="1:6" ht="26.25" x14ac:dyDescent="0.25">
      <c r="A44" s="10" t="s">
        <v>94</v>
      </c>
      <c r="B44" s="12" t="s">
        <v>93</v>
      </c>
      <c r="C44" s="8">
        <v>8135483.8700000001</v>
      </c>
      <c r="D44" s="9">
        <v>7929616.7800000003</v>
      </c>
      <c r="E44" s="43">
        <v>0</v>
      </c>
      <c r="F44" s="36">
        <f t="shared" si="3"/>
        <v>97.469516339905184</v>
      </c>
    </row>
    <row r="45" spans="1:6" x14ac:dyDescent="0.25">
      <c r="A45" s="10" t="s">
        <v>69</v>
      </c>
      <c r="B45" s="12" t="s">
        <v>68</v>
      </c>
      <c r="C45" s="8">
        <v>0</v>
      </c>
      <c r="D45" s="9">
        <v>0</v>
      </c>
      <c r="E45" s="43">
        <v>304681.31</v>
      </c>
      <c r="F45" s="36">
        <v>0</v>
      </c>
    </row>
    <row r="46" spans="1:6" x14ac:dyDescent="0.25">
      <c r="A46" s="10" t="s">
        <v>52</v>
      </c>
      <c r="B46" s="13" t="s">
        <v>18</v>
      </c>
      <c r="C46" s="8">
        <v>1413785.32</v>
      </c>
      <c r="D46" s="9">
        <v>1413785.27</v>
      </c>
      <c r="E46" s="43">
        <v>1711090.59</v>
      </c>
      <c r="F46" s="36">
        <f t="shared" si="3"/>
        <v>99.999996463395163</v>
      </c>
    </row>
    <row r="47" spans="1:6" ht="39" x14ac:dyDescent="0.25">
      <c r="A47" s="10" t="s">
        <v>51</v>
      </c>
      <c r="B47" s="12" t="s">
        <v>19</v>
      </c>
      <c r="C47" s="8">
        <v>346210</v>
      </c>
      <c r="D47" s="9">
        <v>346210</v>
      </c>
      <c r="E47" s="43">
        <v>288600</v>
      </c>
      <c r="F47" s="36">
        <f t="shared" si="3"/>
        <v>100</v>
      </c>
    </row>
    <row r="48" spans="1:6" ht="26.25" x14ac:dyDescent="0.25">
      <c r="A48" s="10" t="s">
        <v>50</v>
      </c>
      <c r="B48" s="12" t="s">
        <v>46</v>
      </c>
      <c r="C48" s="8">
        <v>4226619.04</v>
      </c>
      <c r="D48" s="9">
        <v>4226619.04</v>
      </c>
      <c r="E48" s="43">
        <v>3647069.78</v>
      </c>
      <c r="F48" s="36">
        <f t="shared" si="3"/>
        <v>100</v>
      </c>
    </row>
    <row r="49" spans="1:6" ht="26.25" x14ac:dyDescent="0.25">
      <c r="A49" s="10" t="s">
        <v>71</v>
      </c>
      <c r="B49" s="12" t="s">
        <v>70</v>
      </c>
      <c r="C49" s="8">
        <v>55405.45</v>
      </c>
      <c r="D49" s="9">
        <v>55405.45</v>
      </c>
      <c r="E49" s="43">
        <v>20000</v>
      </c>
      <c r="F49" s="36">
        <f t="shared" si="3"/>
        <v>100</v>
      </c>
    </row>
    <row r="50" spans="1:6" ht="38.25" x14ac:dyDescent="0.25">
      <c r="A50" s="37" t="s">
        <v>49</v>
      </c>
      <c r="B50" s="13" t="s">
        <v>20</v>
      </c>
      <c r="C50" s="8">
        <v>-26292.27</v>
      </c>
      <c r="D50" s="9">
        <v>-26292.27</v>
      </c>
      <c r="E50" s="43">
        <v>-104508</v>
      </c>
      <c r="F50" s="36">
        <f t="shared" si="3"/>
        <v>100</v>
      </c>
    </row>
    <row r="51" spans="1:6" x14ac:dyDescent="0.25">
      <c r="A51" s="3"/>
      <c r="B51" s="16" t="s">
        <v>21</v>
      </c>
      <c r="C51" s="5">
        <f>SUM(C39+C6)</f>
        <v>31948410.009999998</v>
      </c>
      <c r="D51" s="5">
        <f>SUM(D39+D6)</f>
        <v>31182966.890000001</v>
      </c>
      <c r="E51" s="41">
        <f>SUM(E39+E6)</f>
        <v>20128144.66</v>
      </c>
      <c r="F51" s="36">
        <f t="shared" si="3"/>
        <v>97.604127655303003</v>
      </c>
    </row>
  </sheetData>
  <mergeCells count="4">
    <mergeCell ref="E3:F3"/>
    <mergeCell ref="A1:F2"/>
    <mergeCell ref="A6:B6"/>
    <mergeCell ref="A22:B2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2025-01-22T13:59:23Z</dcterms:modified>
</cp:coreProperties>
</file>