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6" i="1" l="1"/>
  <c r="E26" i="1" l="1"/>
  <c r="E22" i="1"/>
  <c r="E21" i="1"/>
  <c r="E17" i="1"/>
  <c r="E16" i="1"/>
  <c r="E15" i="1"/>
  <c r="E11" i="1"/>
  <c r="E10" i="1"/>
  <c r="E9" i="1"/>
  <c r="D31" i="1"/>
  <c r="E38" i="1"/>
  <c r="E37" i="1"/>
  <c r="E35" i="1"/>
  <c r="E34" i="1"/>
  <c r="E33" i="1"/>
  <c r="E32" i="1"/>
  <c r="E29" i="1"/>
  <c r="E25" i="1"/>
  <c r="E24" i="1"/>
  <c r="D19" i="1" l="1"/>
  <c r="C31" i="1"/>
  <c r="C30" i="1"/>
  <c r="C19" i="1"/>
  <c r="E19" i="1" l="1"/>
  <c r="C18" i="1"/>
  <c r="D23" i="1"/>
  <c r="E31" i="1"/>
  <c r="C23" i="1"/>
  <c r="D8" i="1"/>
  <c r="E8" i="1" s="1"/>
  <c r="E23" i="1" l="1"/>
  <c r="D30" i="1"/>
  <c r="E30" i="1" s="1"/>
  <c r="D28" i="1" l="1"/>
  <c r="D14" i="1"/>
  <c r="D12" i="1"/>
  <c r="D7" i="1"/>
  <c r="E7" i="1" s="1"/>
  <c r="D18" i="1" l="1"/>
  <c r="E18" i="1" s="1"/>
  <c r="E28" i="1"/>
  <c r="C28" i="1"/>
  <c r="C14" i="1"/>
  <c r="D6" i="1" l="1"/>
  <c r="C40" i="1"/>
  <c r="E6" i="1" l="1"/>
  <c r="D40" i="1"/>
</calcChain>
</file>

<file path=xl/sharedStrings.xml><?xml version="1.0" encoding="utf-8"?>
<sst xmlns="http://schemas.openxmlformats.org/spreadsheetml/2006/main" count="72" uniqueCount="71">
  <si>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</si>
  <si>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</si>
  <si>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</si>
  <si>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</si>
  <si>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</si>
  <si>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</si>
  <si>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</si>
  <si>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</si>
  <si>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</si>
  <si>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</si>
  <si>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</si>
  <si>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</si>
  <si>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</si>
  <si>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</si>
  <si>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</si>
  <si>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</si>
  <si>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</si>
  <si>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</si>
  <si>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</si>
  <si>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</si>
  <si>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</si>
  <si>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</si>
  <si>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</si>
  <si>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</si>
  <si>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</si>
  <si>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</si>
  <si>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</si>
  <si>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</si>
  <si>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</si>
  <si>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</si>
  <si>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</si>
  <si>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</si>
  <si>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</si>
  <si>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</si>
  <si>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</si>
  <si>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</si>
  <si>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</si>
  <si>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</si>
  <si>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</si>
  <si>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</si>
  <si>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</si>
  <si>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</si>
  <si>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</si>
  <si>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</si>
  <si>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</si>
  <si>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</si>
  <si>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</si>
  <si>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</si>
  <si>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</si>
  <si>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</si>
  <si>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</si>
  <si>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</si>
  <si>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</si>
  <si>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</si>
  <si>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</si>
  <si>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230 202 35120 10 0000 150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</si>
  <si>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</si>
  <si>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</si>
  <si>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</si>
  <si>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</si>
  <si>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</si>
  <si>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</si>
  <si>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</si>
  <si>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</si>
  <si>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Уточненная бюджетная роспись на 2020 год</t>
  </si>
  <si>
    <t>Доходы от сдачи в аренду имущества, составляющего казну сельских поселений (за исключением земельных участков)</t>
  </si>
  <si>
    <t>230 111 05075 10 0000 120</t>
  </si>
  <si>
    <t>230 202 25576 10 0000 150</t>
  </si>
  <si>
    <t>Субсидии бюджетам сельских поселений на обеспечение комплексного развития сельских территорий</t>
  </si>
  <si>
    <t xml:space="preserve">Сведения об исполнении бюджета Ингарского сельского поселения   по доходам в разрезе видов доходов в сравнении с запланированными на соответствующий период (финансовый год)  за 3 квартал     2020 года                                                                                      </t>
  </si>
  <si>
    <r>
      <t xml:space="preserve">Исполнено за               </t>
    </r>
    <r>
      <rPr>
        <b/>
        <i/>
        <sz val="10"/>
        <color theme="1"/>
        <rFont val="Times New Roman"/>
        <family val="1"/>
        <charset val="204"/>
      </rPr>
      <t>III</t>
    </r>
    <r>
      <rPr>
        <b/>
        <sz val="10"/>
        <color theme="1"/>
        <rFont val="Times New Roman"/>
        <family val="1"/>
        <charset val="204"/>
      </rPr>
      <t>квартал                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</si>
</sst>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2" fontId="4" fillId="0" borderId="2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D6" sqref="D6"/>
    </sheetView>
  </sheetViews>
  <sheetFormatPr defaultRowHeight="15" x14ac:dyDescent="0.25"/>
  <cols>
    <col min="1" max="1" width="25.42578125" customWidth="1"/>
    <col min="2" max="2" width="55.140625" customWidth="1"/>
    <col min="3" max="4" width="16.140625" customWidth="1"/>
    <col min="5" max="5" width="15.5703125" customWidth="1"/>
  </cols>
  <sheetData>
    <row r="1" spans="1:5" x14ac:dyDescent="0.25">
      <c r="A1" s="42" t="s">
        <v>69</v>
      </c>
      <c r="B1" s="42"/>
      <c r="C1" s="42"/>
      <c r="D1" s="42"/>
      <c r="E1" s="42"/>
    </row>
    <row r="2" spans="1:5" ht="45.75" customHeight="1" x14ac:dyDescent="0.25">
      <c r="A2" s="42"/>
      <c r="B2" s="42"/>
      <c r="C2" s="42"/>
      <c r="D2" s="42"/>
      <c r="E2" s="42"/>
    </row>
    <row r="3" spans="1:5" ht="15.75" x14ac:dyDescent="0.25">
      <c r="B3" s="1"/>
      <c r="D3" s="41" t="s">
        <v>0</v>
      </c>
      <c r="E3" s="41"/>
    </row>
    <row r="4" spans="1:5" ht="89.25" customHeight="1" x14ac:dyDescent="0.25">
      <c r="A4" s="18" t="s">
        <v>1</v>
      </c>
      <c r="B4" s="18" t="s">
        <v>2</v>
      </c>
      <c r="C4" s="18" t="s">
        <v>64</v>
      </c>
      <c r="D4" s="18" t="s">
        <v>70</v>
      </c>
      <c r="E4" s="18" t="s">
        <v>50</v>
      </c>
    </row>
    <row r="5" spans="1: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 x14ac:dyDescent="0.25">
      <c r="A6" s="43" t="s">
        <v>28</v>
      </c>
      <c r="B6" s="44"/>
      <c r="C6" s="24">
        <f>SUM(C7+C12+C14+C18)</f>
        <v>1678876.62</v>
      </c>
      <c r="D6" s="24">
        <f>SUM(D7+D12+D14+D18)</f>
        <v>663449.64</v>
      </c>
      <c r="E6" s="37">
        <f t="shared" ref="E6:E11" si="0">D6/C6*100</f>
        <v>39.517474488387364</v>
      </c>
    </row>
    <row r="7" spans="1:5" ht="15.75" x14ac:dyDescent="0.25">
      <c r="A7" s="29"/>
      <c r="B7" s="30" t="s">
        <v>29</v>
      </c>
      <c r="C7" s="24">
        <v>171750</v>
      </c>
      <c r="D7" s="24">
        <f>SUM(D8)</f>
        <v>152250.56</v>
      </c>
      <c r="E7" s="37">
        <f t="shared" si="0"/>
        <v>88.646614264919947</v>
      </c>
    </row>
    <row r="8" spans="1:5" x14ac:dyDescent="0.25">
      <c r="A8" s="3" t="s">
        <v>30</v>
      </c>
      <c r="B8" s="4" t="s">
        <v>3</v>
      </c>
      <c r="C8" s="5">
        <v>171750</v>
      </c>
      <c r="D8" s="5">
        <f>SUM(D9+D10+D11)</f>
        <v>152250.56</v>
      </c>
      <c r="E8" s="36">
        <f t="shared" si="0"/>
        <v>88.646614264919947</v>
      </c>
    </row>
    <row r="9" spans="1:5" ht="64.5" x14ac:dyDescent="0.25">
      <c r="A9" s="20" t="s">
        <v>60</v>
      </c>
      <c r="B9" s="22" t="s">
        <v>4</v>
      </c>
      <c r="C9" s="6">
        <v>165000</v>
      </c>
      <c r="D9" s="7">
        <v>148945.85999999999</v>
      </c>
      <c r="E9" s="34">
        <f t="shared" si="0"/>
        <v>90.27021818181818</v>
      </c>
    </row>
    <row r="10" spans="1:5" ht="90" x14ac:dyDescent="0.25">
      <c r="A10" s="21" t="s">
        <v>31</v>
      </c>
      <c r="B10" s="23" t="s">
        <v>5</v>
      </c>
      <c r="C10" s="8">
        <v>250</v>
      </c>
      <c r="D10" s="9">
        <v>232.26</v>
      </c>
      <c r="E10" s="34">
        <f t="shared" si="0"/>
        <v>92.903999999999996</v>
      </c>
    </row>
    <row r="11" spans="1:5" ht="39" x14ac:dyDescent="0.25">
      <c r="A11" s="21" t="s">
        <v>35</v>
      </c>
      <c r="B11" s="23" t="s">
        <v>6</v>
      </c>
      <c r="C11" s="8">
        <v>6500</v>
      </c>
      <c r="D11" s="9">
        <v>3072.44</v>
      </c>
      <c r="E11" s="34">
        <f t="shared" si="0"/>
        <v>47.268307692307694</v>
      </c>
    </row>
    <row r="12" spans="1:5" x14ac:dyDescent="0.25">
      <c r="A12" s="25"/>
      <c r="B12" s="26" t="s">
        <v>32</v>
      </c>
      <c r="C12" s="5">
        <v>11197.5</v>
      </c>
      <c r="D12" s="16">
        <f>D13</f>
        <v>11197.5</v>
      </c>
      <c r="E12" s="40">
        <v>100</v>
      </c>
    </row>
    <row r="13" spans="1:5" x14ac:dyDescent="0.25">
      <c r="A13" s="21" t="s">
        <v>33</v>
      </c>
      <c r="B13" s="23" t="s">
        <v>34</v>
      </c>
      <c r="C13" s="8">
        <v>11197.5</v>
      </c>
      <c r="D13" s="9">
        <v>11197.5</v>
      </c>
      <c r="E13" s="35">
        <v>100</v>
      </c>
    </row>
    <row r="14" spans="1:5" x14ac:dyDescent="0.25">
      <c r="A14" s="10" t="s">
        <v>59</v>
      </c>
      <c r="B14" s="11" t="s">
        <v>7</v>
      </c>
      <c r="C14" s="5">
        <f>C15+C16+C17</f>
        <v>1155000</v>
      </c>
      <c r="D14" s="5">
        <f>D15+D16+D17</f>
        <v>221588.49</v>
      </c>
      <c r="E14" s="36">
        <v>10</v>
      </c>
    </row>
    <row r="15" spans="1:5" ht="39" x14ac:dyDescent="0.25">
      <c r="A15" s="10" t="s">
        <v>36</v>
      </c>
      <c r="B15" s="12" t="s">
        <v>8</v>
      </c>
      <c r="C15" s="8">
        <v>355000</v>
      </c>
      <c r="D15" s="9">
        <v>32122.23</v>
      </c>
      <c r="E15" s="34">
        <f>D15/C15*100</f>
        <v>9.0485154929577476</v>
      </c>
    </row>
    <row r="16" spans="1:5" ht="26.25" x14ac:dyDescent="0.25">
      <c r="A16" s="10" t="s">
        <v>37</v>
      </c>
      <c r="B16" s="12" t="s">
        <v>9</v>
      </c>
      <c r="C16" s="8">
        <v>150000</v>
      </c>
      <c r="D16" s="9">
        <v>124076.39</v>
      </c>
      <c r="E16" s="34">
        <f>D16/C16*100</f>
        <v>82.717593333333326</v>
      </c>
    </row>
    <row r="17" spans="1:5" ht="26.25" x14ac:dyDescent="0.25">
      <c r="A17" s="10" t="s">
        <v>38</v>
      </c>
      <c r="B17" s="12" t="s">
        <v>10</v>
      </c>
      <c r="C17" s="8">
        <v>650000</v>
      </c>
      <c r="D17" s="9">
        <v>65389.87</v>
      </c>
      <c r="E17" s="34">
        <f>D17/C17*100</f>
        <v>10.059979999999999</v>
      </c>
    </row>
    <row r="18" spans="1:5" ht="15.75" x14ac:dyDescent="0.25">
      <c r="A18" s="45" t="s">
        <v>26</v>
      </c>
      <c r="B18" s="46"/>
      <c r="C18" s="24">
        <f>SUM(C19+C23+C28)</f>
        <v>340929.12</v>
      </c>
      <c r="D18" s="24">
        <f>SUM(D19+D23+D28)</f>
        <v>278413.09000000003</v>
      </c>
      <c r="E18" s="38">
        <f>D18/C18*100</f>
        <v>81.663041866297618</v>
      </c>
    </row>
    <row r="19" spans="1:5" ht="26.25" x14ac:dyDescent="0.25">
      <c r="A19" s="31" t="s">
        <v>40</v>
      </c>
      <c r="B19" s="11" t="s">
        <v>11</v>
      </c>
      <c r="C19" s="5">
        <f>SUM(C21+C22)</f>
        <v>37750</v>
      </c>
      <c r="D19" s="5">
        <f>SUM(D21+D22)</f>
        <v>27271.9</v>
      </c>
      <c r="E19" s="36">
        <f>D19/C19*100</f>
        <v>72.243443708609277</v>
      </c>
    </row>
    <row r="20" spans="1:5" ht="64.5" hidden="1" x14ac:dyDescent="0.25">
      <c r="A20" s="10" t="s">
        <v>12</v>
      </c>
      <c r="B20" s="12" t="s">
        <v>13</v>
      </c>
      <c r="C20" s="8"/>
      <c r="D20" s="9"/>
      <c r="E20" s="19"/>
    </row>
    <row r="21" spans="1:5" ht="64.5" x14ac:dyDescent="0.25">
      <c r="A21" s="10" t="s">
        <v>39</v>
      </c>
      <c r="B21" s="12" t="s">
        <v>41</v>
      </c>
      <c r="C21" s="8">
        <v>10000</v>
      </c>
      <c r="D21" s="9">
        <v>8771.92</v>
      </c>
      <c r="E21" s="34">
        <f t="shared" ref="E21:E26" si="1">D21/C21*100</f>
        <v>87.719200000000001</v>
      </c>
    </row>
    <row r="22" spans="1:5" ht="26.25" x14ac:dyDescent="0.25">
      <c r="A22" s="10" t="s">
        <v>66</v>
      </c>
      <c r="B22" s="12" t="s">
        <v>65</v>
      </c>
      <c r="C22" s="8">
        <v>27750</v>
      </c>
      <c r="D22" s="9">
        <v>18499.98</v>
      </c>
      <c r="E22" s="34">
        <f t="shared" si="1"/>
        <v>66.666594594594599</v>
      </c>
    </row>
    <row r="23" spans="1:5" ht="26.25" x14ac:dyDescent="0.25">
      <c r="A23" s="31" t="s">
        <v>42</v>
      </c>
      <c r="B23" s="11" t="s">
        <v>14</v>
      </c>
      <c r="C23" s="5">
        <f>SUM(C24:C26)</f>
        <v>298379.12</v>
      </c>
      <c r="D23" s="5">
        <f>SUM(D24+D25+D26)</f>
        <v>247941.19</v>
      </c>
      <c r="E23" s="33">
        <f t="shared" si="1"/>
        <v>83.096025620023283</v>
      </c>
    </row>
    <row r="24" spans="1:5" ht="25.5" x14ac:dyDescent="0.25">
      <c r="A24" s="10" t="s">
        <v>43</v>
      </c>
      <c r="B24" s="13" t="s">
        <v>44</v>
      </c>
      <c r="C24" s="8">
        <v>30000</v>
      </c>
      <c r="D24" s="9">
        <v>10400</v>
      </c>
      <c r="E24" s="34">
        <f t="shared" si="1"/>
        <v>34.666666666666671</v>
      </c>
    </row>
    <row r="25" spans="1:5" ht="38.25" x14ac:dyDescent="0.25">
      <c r="A25" s="10" t="s">
        <v>51</v>
      </c>
      <c r="B25" s="13" t="s">
        <v>62</v>
      </c>
      <c r="C25" s="8">
        <v>123351.72</v>
      </c>
      <c r="D25" s="9">
        <v>92513.79</v>
      </c>
      <c r="E25" s="34">
        <f t="shared" si="1"/>
        <v>74.999999999999986</v>
      </c>
    </row>
    <row r="26" spans="1:5" ht="25.5" x14ac:dyDescent="0.25">
      <c r="A26" s="10" t="s">
        <v>61</v>
      </c>
      <c r="B26" s="13" t="s">
        <v>63</v>
      </c>
      <c r="C26" s="8">
        <v>145027.4</v>
      </c>
      <c r="D26" s="9">
        <v>145027.4</v>
      </c>
      <c r="E26" s="34">
        <f t="shared" si="1"/>
        <v>100</v>
      </c>
    </row>
    <row r="27" spans="1:5" ht="39" hidden="1" x14ac:dyDescent="0.25">
      <c r="A27" s="10" t="s">
        <v>15</v>
      </c>
      <c r="B27" s="14" t="s">
        <v>16</v>
      </c>
      <c r="C27" s="8"/>
      <c r="D27" s="9"/>
      <c r="E27" s="19"/>
    </row>
    <row r="28" spans="1:5" x14ac:dyDescent="0.25">
      <c r="A28" s="31" t="s">
        <v>46</v>
      </c>
      <c r="B28" s="15" t="s">
        <v>17</v>
      </c>
      <c r="C28" s="5">
        <f>C29</f>
        <v>4800</v>
      </c>
      <c r="D28" s="16">
        <f>D29</f>
        <v>3200</v>
      </c>
      <c r="E28" s="33">
        <f t="shared" ref="E28:E35" si="2">D28/C28*100</f>
        <v>66.666666666666657</v>
      </c>
    </row>
    <row r="29" spans="1:5" x14ac:dyDescent="0.25">
      <c r="A29" s="10" t="s">
        <v>45</v>
      </c>
      <c r="B29" s="13" t="s">
        <v>17</v>
      </c>
      <c r="C29" s="8">
        <v>4800</v>
      </c>
      <c r="D29" s="9">
        <v>3200</v>
      </c>
      <c r="E29" s="32">
        <f t="shared" si="2"/>
        <v>66.666666666666657</v>
      </c>
    </row>
    <row r="30" spans="1:5" ht="21" customHeight="1" x14ac:dyDescent="0.25">
      <c r="A30" s="27" t="s">
        <v>47</v>
      </c>
      <c r="B30" s="28" t="s">
        <v>27</v>
      </c>
      <c r="C30" s="24">
        <f>SUM(C31)</f>
        <v>15110072.35</v>
      </c>
      <c r="D30" s="24">
        <f>SUM(D31)</f>
        <v>11126641.779999999</v>
      </c>
      <c r="E30" s="38">
        <f t="shared" si="2"/>
        <v>73.637250188282522</v>
      </c>
    </row>
    <row r="31" spans="1:5" ht="39" x14ac:dyDescent="0.25">
      <c r="A31" s="10" t="s">
        <v>48</v>
      </c>
      <c r="B31" s="12" t="s">
        <v>18</v>
      </c>
      <c r="C31" s="8">
        <f>SUM(C32:C39)</f>
        <v>15110072.35</v>
      </c>
      <c r="D31" s="8">
        <f>SUM(D32:D39)</f>
        <v>11126641.779999999</v>
      </c>
      <c r="E31" s="34">
        <f t="shared" si="2"/>
        <v>73.637250188282522</v>
      </c>
    </row>
    <row r="32" spans="1:5" ht="26.25" x14ac:dyDescent="0.25">
      <c r="A32" s="10" t="s">
        <v>58</v>
      </c>
      <c r="B32" s="12" t="s">
        <v>19</v>
      </c>
      <c r="C32" s="8">
        <v>10111400</v>
      </c>
      <c r="D32" s="9">
        <v>7583544</v>
      </c>
      <c r="E32" s="34">
        <f t="shared" si="2"/>
        <v>74.999940661036064</v>
      </c>
    </row>
    <row r="33" spans="1:5" ht="26.25" x14ac:dyDescent="0.25">
      <c r="A33" s="10" t="s">
        <v>57</v>
      </c>
      <c r="B33" s="12" t="s">
        <v>25</v>
      </c>
      <c r="C33" s="8">
        <v>277210</v>
      </c>
      <c r="D33" s="9">
        <v>207900</v>
      </c>
      <c r="E33" s="34">
        <f t="shared" si="2"/>
        <v>74.997294469896474</v>
      </c>
    </row>
    <row r="34" spans="1:5" ht="26.25" x14ac:dyDescent="0.25">
      <c r="A34" s="10" t="s">
        <v>67</v>
      </c>
      <c r="B34" s="12" t="s">
        <v>68</v>
      </c>
      <c r="C34" s="8">
        <v>700000</v>
      </c>
      <c r="D34" s="9">
        <v>0</v>
      </c>
      <c r="E34" s="34">
        <f t="shared" si="2"/>
        <v>0</v>
      </c>
    </row>
    <row r="35" spans="1:5" x14ac:dyDescent="0.25">
      <c r="A35" s="10" t="s">
        <v>56</v>
      </c>
      <c r="B35" s="13" t="s">
        <v>20</v>
      </c>
      <c r="C35" s="8">
        <v>860410</v>
      </c>
      <c r="D35" s="9">
        <v>645308</v>
      </c>
      <c r="E35" s="34">
        <f t="shared" si="2"/>
        <v>75.000058111830398</v>
      </c>
    </row>
    <row r="36" spans="1:5" ht="38.25" x14ac:dyDescent="0.25">
      <c r="A36" s="10" t="s">
        <v>55</v>
      </c>
      <c r="B36" s="13" t="s">
        <v>21</v>
      </c>
      <c r="C36" s="8">
        <v>0</v>
      </c>
      <c r="D36" s="9">
        <v>0</v>
      </c>
      <c r="E36" s="34">
        <v>0</v>
      </c>
    </row>
    <row r="37" spans="1:5" ht="39" x14ac:dyDescent="0.25">
      <c r="A37" s="10" t="s">
        <v>54</v>
      </c>
      <c r="B37" s="12" t="s">
        <v>22</v>
      </c>
      <c r="C37" s="8">
        <v>202300</v>
      </c>
      <c r="D37" s="9">
        <v>151725</v>
      </c>
      <c r="E37" s="34">
        <f>D37/C37*100</f>
        <v>75</v>
      </c>
    </row>
    <row r="38" spans="1:5" ht="26.25" x14ac:dyDescent="0.25">
      <c r="A38" s="10" t="s">
        <v>53</v>
      </c>
      <c r="B38" s="12" t="s">
        <v>49</v>
      </c>
      <c r="C38" s="8">
        <v>2958752.35</v>
      </c>
      <c r="D38" s="9">
        <v>2549652.91</v>
      </c>
      <c r="E38" s="34">
        <f>D38/C38*100</f>
        <v>86.173244949006971</v>
      </c>
    </row>
    <row r="39" spans="1:5" ht="38.25" x14ac:dyDescent="0.25">
      <c r="A39" s="39" t="s">
        <v>52</v>
      </c>
      <c r="B39" s="13" t="s">
        <v>23</v>
      </c>
      <c r="C39" s="8">
        <v>0</v>
      </c>
      <c r="D39" s="9">
        <v>-11488.13</v>
      </c>
      <c r="E39" s="34">
        <v>0</v>
      </c>
    </row>
    <row r="40" spans="1:5" x14ac:dyDescent="0.25">
      <c r="A40" s="3"/>
      <c r="B40" s="17" t="s">
        <v>24</v>
      </c>
      <c r="C40" s="5">
        <f>SUM(C30+C6)</f>
        <v>16788948.969999999</v>
      </c>
      <c r="D40" s="5">
        <f>SUM(D30+D6)</f>
        <v>11790091.42</v>
      </c>
      <c r="E40" s="36">
        <v>25</v>
      </c>
    </row>
  </sheetData>
  <mergeCells count="4">
    <mergeCell ref="D3:E3"/>
    <mergeCell ref="A1:E2"/>
    <mergeCell ref="A6:B6"/>
    <mergeCell ref="A18:B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2020-10-02T11:01:26Z</dcterms:modified>
</cp:coreProperties>
</file>