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8" i="1" l="1"/>
  <c r="E7" i="1"/>
  <c r="E6" i="1"/>
  <c r="E30" i="1"/>
  <c r="E26" i="1"/>
  <c r="E23" i="1"/>
  <c r="E22" i="1"/>
  <c r="E21" i="1"/>
  <c r="E19" i="1"/>
  <c r="E18" i="1"/>
  <c r="E17" i="1"/>
  <c r="E16" i="1"/>
  <c r="E15" i="1"/>
  <c r="E11" i="1"/>
  <c r="E10" i="1"/>
  <c r="E9" i="1"/>
  <c r="D6" i="1"/>
  <c r="D31" i="1"/>
  <c r="E38" i="1"/>
  <c r="E37" i="1"/>
  <c r="E35" i="1"/>
  <c r="E34" i="1"/>
  <c r="E33" i="1"/>
  <c r="E32" i="1"/>
  <c r="E29" i="1"/>
  <c r="E28" i="1"/>
  <c r="E25" i="1"/>
  <c r="E24" i="1"/>
  <c r="D19" i="1" l="1"/>
  <c r="C31" i="1"/>
  <c r="C30" i="1"/>
  <c r="C18" i="1"/>
  <c r="C19" i="1"/>
  <c r="D23" i="1" l="1"/>
  <c r="E31" i="1"/>
  <c r="C23" i="1"/>
  <c r="D8" i="1"/>
  <c r="D30" i="1" l="1"/>
  <c r="D28" i="1" l="1"/>
  <c r="D18" i="1" s="1"/>
  <c r="D14" i="1"/>
  <c r="D12" i="1"/>
  <c r="D7" i="1"/>
  <c r="D40" i="1" l="1"/>
  <c r="C28" i="1"/>
  <c r="C14" i="1"/>
  <c r="C40" i="1" l="1"/>
</calcChain>
</file>

<file path=xl/sharedStrings.xml><?xml version="1.0" encoding="utf-8"?>
<sst xmlns="http://schemas.openxmlformats.org/spreadsheetml/2006/main" count="72" uniqueCount="71">
  <si>
    <t>(рубли)</t>
  </si>
  <si>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</si>
  <si>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</si>
  <si>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</si>
  <si>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</si>
  <si>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</si>
  <si>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</si>
  <si>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</si>
  <si>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</si>
  <si>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</si>
  <si>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</si>
  <si>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</si>
  <si>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</si>
  <si>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</si>
  <si>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</si>
  <si>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</si>
  <si>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</si>
  <si>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</si>
  <si>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</si>
  <si>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</si>
  <si>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</si>
  <si>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</si>
  <si>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</si>
  <si>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</si>
  <si>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</si>
  <si>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</si>
  <si>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</si>
  <si>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</si>
  <si>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</si>
  <si>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</si>
  <si>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</si>
  <si>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</si>
  <si>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</si>
  <si>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</si>
  <si>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</si>
  <si>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</si>
  <si>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</si>
  <si>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</si>
  <si>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</si>
  <si>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</si>
  <si>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</si>
  <si>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</si>
  <si>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230 113 00000 00 0000 000</t>
  </si>
  <si>
    <t>230 113 01995 10 0000 130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</si>
  <si>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</si>
  <si>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</si>
  <si>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</si>
  <si>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</si>
  <si>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</si>
  <si>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</si>
  <si>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</si>
  <si>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230 113 02065 10 0000  130</t>
  </si>
  <si>
    <t>230 219 60010 10 0000 150</t>
  </si>
  <si>
    <t>230 202 40014 10 0000 150</t>
  </si>
  <si>
    <t>230 202 35118 10 0000 150</t>
  </si>
  <si>
    <t>230 202 35120 10 0000 150</t>
  </si>
  <si>
    <t>230 202 29999 10 0000 150</t>
  </si>
  <si>
    <t>230 202 15002 10 0000 150</t>
  </si>
  <si>
    <t>230 202 15001 10 0000 150</t>
  </si>
  <si>
    <t>182 106 00000 00 0000 000</t>
  </si>
  <si>
    <t>182 101 02010 01 0000 110</t>
  </si>
  <si>
    <t>230 1 13 02995 10 0000 130</t>
  </si>
  <si>
    <t>Доходы,поступающие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</si>
  <si>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</si>
  <si>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Уточненная бюджетная роспись на 2020 год</t>
  </si>
  <si>
    <t xml:space="preserve">Сведения об исполнении бюджета Ингарского сельского поселения   по доходам в разрезе видов доходов в сравнении с запланированными на соответствующий период (финансовый год)  за 2 квартал     2020 года                                                                                      </t>
  </si>
  <si>
    <t>Исполнено за               IIквартал                 2020 года</t>
  </si>
  <si>
    <t>Доходы от сдачи в аренду имущества, составляющего казну сельских поселений (за исключением земельных участков)</t>
  </si>
  <si>
    <t>230 111 05075 10 0000 120</t>
  </si>
  <si>
    <t>230 202 25576 10 0000 150</t>
  </si>
  <si>
    <t>Субсидии бюджетам сельских поселений на обеспечение комплексного развития сельских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</si>
</sst>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2" xfId="2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2" fontId="4" fillId="0" borderId="2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E10" sqref="E10"/>
    </sheetView>
  </sheetViews>
  <sheetFormatPr defaultRowHeight="15" x14ac:dyDescent="0.25"/>
  <cols>
    <col min="1" max="1" width="25.42578125" customWidth="1"/>
    <col min="2" max="2" width="55.140625" customWidth="1"/>
    <col min="3" max="4" width="16.140625" customWidth="1"/>
    <col min="5" max="5" width="15.5703125" customWidth="1"/>
  </cols>
  <sheetData>
    <row r="1" spans="1:5" x14ac:dyDescent="0.25">
      <c r="A1" s="42" t="s">
        <v>65</v>
      </c>
      <c r="B1" s="42"/>
      <c r="C1" s="42"/>
      <c r="D1" s="42"/>
      <c r="E1" s="42"/>
    </row>
    <row r="2" spans="1:5" ht="45.75" customHeight="1" x14ac:dyDescent="0.25">
      <c r="A2" s="42"/>
      <c r="B2" s="42"/>
      <c r="C2" s="42"/>
      <c r="D2" s="42"/>
      <c r="E2" s="42"/>
    </row>
    <row r="3" spans="1:5" ht="15.75" x14ac:dyDescent="0.25">
      <c r="B3" s="1"/>
      <c r="D3" s="41" t="s">
        <v>0</v>
      </c>
      <c r="E3" s="41"/>
    </row>
    <row r="4" spans="1:5" ht="89.25" customHeight="1" x14ac:dyDescent="0.25">
      <c r="A4" s="18" t="s">
        <v>1</v>
      </c>
      <c r="B4" s="18" t="s">
        <v>2</v>
      </c>
      <c r="C4" s="18" t="s">
        <v>64</v>
      </c>
      <c r="D4" s="18" t="s">
        <v>66</v>
      </c>
      <c r="E4" s="18" t="s">
        <v>50</v>
      </c>
    </row>
    <row r="5" spans="1: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 x14ac:dyDescent="0.25">
      <c r="A6" s="43" t="s">
        <v>28</v>
      </c>
      <c r="B6" s="44"/>
      <c r="C6" s="24">
        <v>1683041.86</v>
      </c>
      <c r="D6" s="24">
        <f>SUM(D7+D12+D14+D18)</f>
        <v>524761.49</v>
      </c>
      <c r="E6" s="37">
        <f>D6/C6*100</f>
        <v>31.179348682391055</v>
      </c>
    </row>
    <row r="7" spans="1:5" ht="15.75" x14ac:dyDescent="0.25">
      <c r="A7" s="29"/>
      <c r="B7" s="30" t="s">
        <v>29</v>
      </c>
      <c r="C7" s="24">
        <v>171750</v>
      </c>
      <c r="D7" s="24">
        <f>SUM(D8)</f>
        <v>114962.76999999999</v>
      </c>
      <c r="E7" s="37">
        <f>D7/C7*100</f>
        <v>66.936110625909748</v>
      </c>
    </row>
    <row r="8" spans="1:5" x14ac:dyDescent="0.25">
      <c r="A8" s="3" t="s">
        <v>30</v>
      </c>
      <c r="B8" s="4" t="s">
        <v>3</v>
      </c>
      <c r="C8" s="5">
        <v>171750</v>
      </c>
      <c r="D8" s="5">
        <f>SUM(D9+D10+D11)</f>
        <v>114962.76999999999</v>
      </c>
      <c r="E8" s="36">
        <f>D8/C8*100</f>
        <v>66.936110625909748</v>
      </c>
    </row>
    <row r="9" spans="1:5" ht="64.5" x14ac:dyDescent="0.25">
      <c r="A9" s="20" t="s">
        <v>60</v>
      </c>
      <c r="B9" s="22" t="s">
        <v>4</v>
      </c>
      <c r="C9" s="6">
        <v>165000</v>
      </c>
      <c r="D9" s="7">
        <v>112947.93</v>
      </c>
      <c r="E9" s="34">
        <f>D9/C9*100</f>
        <v>68.453290909090896</v>
      </c>
    </row>
    <row r="10" spans="1:5" ht="90" x14ac:dyDescent="0.25">
      <c r="A10" s="21" t="s">
        <v>31</v>
      </c>
      <c r="B10" s="23" t="s">
        <v>5</v>
      </c>
      <c r="C10" s="8">
        <v>250</v>
      </c>
      <c r="D10" s="9">
        <v>-1057.5999999999999</v>
      </c>
      <c r="E10" s="34">
        <f>D10/C10*100</f>
        <v>-423.03999999999996</v>
      </c>
    </row>
    <row r="11" spans="1:5" ht="39" x14ac:dyDescent="0.25">
      <c r="A11" s="21" t="s">
        <v>35</v>
      </c>
      <c r="B11" s="23" t="s">
        <v>6</v>
      </c>
      <c r="C11" s="8">
        <v>6500</v>
      </c>
      <c r="D11" s="9">
        <v>3072.44</v>
      </c>
      <c r="E11" s="34">
        <f>D11/C11*100</f>
        <v>47.268307692307694</v>
      </c>
    </row>
    <row r="12" spans="1:5" x14ac:dyDescent="0.25">
      <c r="A12" s="25"/>
      <c r="B12" s="26" t="s">
        <v>32</v>
      </c>
      <c r="C12" s="5">
        <v>10897.5</v>
      </c>
      <c r="D12" s="16">
        <f>D13</f>
        <v>10897.5</v>
      </c>
      <c r="E12" s="40">
        <v>100</v>
      </c>
    </row>
    <row r="13" spans="1:5" x14ac:dyDescent="0.25">
      <c r="A13" s="21" t="s">
        <v>33</v>
      </c>
      <c r="B13" s="23" t="s">
        <v>34</v>
      </c>
      <c r="C13" s="8">
        <v>10897.5</v>
      </c>
      <c r="D13" s="9">
        <v>10897.5</v>
      </c>
      <c r="E13" s="35">
        <v>100</v>
      </c>
    </row>
    <row r="14" spans="1:5" x14ac:dyDescent="0.25">
      <c r="A14" s="10" t="s">
        <v>59</v>
      </c>
      <c r="B14" s="11" t="s">
        <v>7</v>
      </c>
      <c r="C14" s="5">
        <f>C15+C16+C17</f>
        <v>1155000</v>
      </c>
      <c r="D14" s="5">
        <f>D15+D16+D17</f>
        <v>168680.89</v>
      </c>
      <c r="E14" s="36">
        <v>10</v>
      </c>
    </row>
    <row r="15" spans="1:5" ht="39" x14ac:dyDescent="0.25">
      <c r="A15" s="10" t="s">
        <v>36</v>
      </c>
      <c r="B15" s="12" t="s">
        <v>8</v>
      </c>
      <c r="C15" s="8">
        <v>355000</v>
      </c>
      <c r="D15" s="9">
        <v>28172.45</v>
      </c>
      <c r="E15" s="34">
        <f>D15/C15*100</f>
        <v>7.9359014084507047</v>
      </c>
    </row>
    <row r="16" spans="1:5" ht="26.25" x14ac:dyDescent="0.25">
      <c r="A16" s="10" t="s">
        <v>37</v>
      </c>
      <c r="B16" s="12" t="s">
        <v>9</v>
      </c>
      <c r="C16" s="8">
        <v>150000</v>
      </c>
      <c r="D16" s="9">
        <v>93514.39</v>
      </c>
      <c r="E16" s="34">
        <f>D16/C16*100</f>
        <v>62.342926666666663</v>
      </c>
    </row>
    <row r="17" spans="1:5" ht="26.25" x14ac:dyDescent="0.25">
      <c r="A17" s="10" t="s">
        <v>38</v>
      </c>
      <c r="B17" s="12" t="s">
        <v>10</v>
      </c>
      <c r="C17" s="8">
        <v>650000</v>
      </c>
      <c r="D17" s="9">
        <v>46994.05</v>
      </c>
      <c r="E17" s="34">
        <f>D17/C17*100</f>
        <v>7.2298538461538469</v>
      </c>
    </row>
    <row r="18" spans="1:5" ht="15.75" x14ac:dyDescent="0.25">
      <c r="A18" s="45" t="s">
        <v>26</v>
      </c>
      <c r="B18" s="46"/>
      <c r="C18" s="24">
        <f>SUM(C19+C23+C28)</f>
        <v>345094.36</v>
      </c>
      <c r="D18" s="24">
        <f>SUM(D19+D23+D28)</f>
        <v>230220.33</v>
      </c>
      <c r="E18" s="38">
        <f>D18/C18*100</f>
        <v>66.712284141647515</v>
      </c>
    </row>
    <row r="19" spans="1:5" ht="26.25" x14ac:dyDescent="0.25">
      <c r="A19" s="31" t="s">
        <v>40</v>
      </c>
      <c r="B19" s="11" t="s">
        <v>11</v>
      </c>
      <c r="C19" s="5">
        <f>SUM(C21+C22)</f>
        <v>43000</v>
      </c>
      <c r="D19" s="5">
        <f>SUM(D21+D22)</f>
        <v>13901.83</v>
      </c>
      <c r="E19" s="36">
        <f>D19/C19*100</f>
        <v>32.329837209302326</v>
      </c>
    </row>
    <row r="20" spans="1:5" ht="64.5" hidden="1" x14ac:dyDescent="0.25">
      <c r="A20" s="10" t="s">
        <v>12</v>
      </c>
      <c r="B20" s="12" t="s">
        <v>13</v>
      </c>
      <c r="C20" s="8"/>
      <c r="D20" s="9"/>
      <c r="E20" s="19"/>
    </row>
    <row r="21" spans="1:5" ht="64.5" x14ac:dyDescent="0.25">
      <c r="A21" s="10" t="s">
        <v>39</v>
      </c>
      <c r="B21" s="12" t="s">
        <v>41</v>
      </c>
      <c r="C21" s="8">
        <v>10000</v>
      </c>
      <c r="D21" s="9">
        <v>4651.84</v>
      </c>
      <c r="E21" s="34">
        <f>D21/C21*100</f>
        <v>46.518400000000007</v>
      </c>
    </row>
    <row r="22" spans="1:5" ht="26.25" x14ac:dyDescent="0.25">
      <c r="A22" s="10" t="s">
        <v>68</v>
      </c>
      <c r="B22" s="12" t="s">
        <v>67</v>
      </c>
      <c r="C22" s="8">
        <v>33000</v>
      </c>
      <c r="D22" s="9">
        <v>9249.99</v>
      </c>
      <c r="E22" s="34">
        <f>D22/C22*100</f>
        <v>28.030272727272727</v>
      </c>
    </row>
    <row r="23" spans="1:5" ht="26.25" x14ac:dyDescent="0.25">
      <c r="A23" s="31" t="s">
        <v>42</v>
      </c>
      <c r="B23" s="11" t="s">
        <v>14</v>
      </c>
      <c r="C23" s="5">
        <f>SUM(C24:C26)</f>
        <v>297294.36</v>
      </c>
      <c r="D23" s="5">
        <f>SUM(D24+D25+D26)</f>
        <v>214318.5</v>
      </c>
      <c r="E23" s="33">
        <f>D23/C23*100</f>
        <v>72.089662245862996</v>
      </c>
    </row>
    <row r="24" spans="1:5" ht="25.5" x14ac:dyDescent="0.25">
      <c r="A24" s="10" t="s">
        <v>43</v>
      </c>
      <c r="B24" s="13" t="s">
        <v>44</v>
      </c>
      <c r="C24" s="8">
        <v>30000</v>
      </c>
      <c r="D24" s="9">
        <v>8700</v>
      </c>
      <c r="E24" s="34">
        <f>D24/C24*100</f>
        <v>28.999999999999996</v>
      </c>
    </row>
    <row r="25" spans="1:5" ht="38.25" x14ac:dyDescent="0.25">
      <c r="A25" s="10" t="s">
        <v>51</v>
      </c>
      <c r="B25" s="13" t="s">
        <v>62</v>
      </c>
      <c r="C25" s="8">
        <v>123351.72</v>
      </c>
      <c r="D25" s="9">
        <v>61675.86</v>
      </c>
      <c r="E25" s="34">
        <f>D25/C25*100</f>
        <v>50</v>
      </c>
    </row>
    <row r="26" spans="1:5" ht="25.5" x14ac:dyDescent="0.25">
      <c r="A26" s="10" t="s">
        <v>61</v>
      </c>
      <c r="B26" s="13" t="s">
        <v>63</v>
      </c>
      <c r="C26" s="8">
        <v>143942.64000000001</v>
      </c>
      <c r="D26" s="9">
        <v>143942.64000000001</v>
      </c>
      <c r="E26" s="34">
        <f>D26/C26*100</f>
        <v>100</v>
      </c>
    </row>
    <row r="27" spans="1:5" ht="39" hidden="1" x14ac:dyDescent="0.25">
      <c r="A27" s="10" t="s">
        <v>15</v>
      </c>
      <c r="B27" s="14" t="s">
        <v>16</v>
      </c>
      <c r="C27" s="8"/>
      <c r="D27" s="9"/>
      <c r="E27" s="19"/>
    </row>
    <row r="28" spans="1:5" x14ac:dyDescent="0.25">
      <c r="A28" s="31" t="s">
        <v>46</v>
      </c>
      <c r="B28" s="15" t="s">
        <v>17</v>
      </c>
      <c r="C28" s="5">
        <f>C29</f>
        <v>4800</v>
      </c>
      <c r="D28" s="16">
        <f>D29</f>
        <v>2000</v>
      </c>
      <c r="E28" s="33">
        <f>D28/C28*100</f>
        <v>41.666666666666671</v>
      </c>
    </row>
    <row r="29" spans="1:5" x14ac:dyDescent="0.25">
      <c r="A29" s="10" t="s">
        <v>45</v>
      </c>
      <c r="B29" s="13" t="s">
        <v>17</v>
      </c>
      <c r="C29" s="8">
        <v>4800</v>
      </c>
      <c r="D29" s="9">
        <v>2000</v>
      </c>
      <c r="E29" s="32">
        <f>D29/C29*100</f>
        <v>41.666666666666671</v>
      </c>
    </row>
    <row r="30" spans="1:5" ht="21" customHeight="1" x14ac:dyDescent="0.25">
      <c r="A30" s="27" t="s">
        <v>47</v>
      </c>
      <c r="B30" s="28" t="s">
        <v>27</v>
      </c>
      <c r="C30" s="24">
        <f>SUM(C31)</f>
        <v>15110782.35</v>
      </c>
      <c r="D30" s="24">
        <f>SUM(D31)</f>
        <v>7097863.8700000001</v>
      </c>
      <c r="E30" s="38">
        <f>D30/C30*100</f>
        <v>46.972179901724282</v>
      </c>
    </row>
    <row r="31" spans="1:5" ht="39" x14ac:dyDescent="0.25">
      <c r="A31" s="10" t="s">
        <v>48</v>
      </c>
      <c r="B31" s="12" t="s">
        <v>18</v>
      </c>
      <c r="C31" s="8">
        <f>SUM(C32:C39)</f>
        <v>15110782.35</v>
      </c>
      <c r="D31" s="8">
        <f>SUM(D32:D39)</f>
        <v>7097863.8700000001</v>
      </c>
      <c r="E31" s="34">
        <f>D31/C31*100</f>
        <v>46.972179901724282</v>
      </c>
    </row>
    <row r="32" spans="1:5" ht="26.25" x14ac:dyDescent="0.25">
      <c r="A32" s="10" t="s">
        <v>58</v>
      </c>
      <c r="B32" s="12" t="s">
        <v>19</v>
      </c>
      <c r="C32" s="8">
        <v>10111400</v>
      </c>
      <c r="D32" s="9">
        <v>5055696</v>
      </c>
      <c r="E32" s="34">
        <f>D32/C32*100</f>
        <v>49.999960440690707</v>
      </c>
    </row>
    <row r="33" spans="1:5" ht="26.25" x14ac:dyDescent="0.25">
      <c r="A33" s="10" t="s">
        <v>57</v>
      </c>
      <c r="B33" s="12" t="s">
        <v>25</v>
      </c>
      <c r="C33" s="8">
        <v>277210</v>
      </c>
      <c r="D33" s="9">
        <v>138600</v>
      </c>
      <c r="E33" s="34">
        <f>D33/C33*100</f>
        <v>49.998196313264316</v>
      </c>
    </row>
    <row r="34" spans="1:5" ht="26.25" x14ac:dyDescent="0.25">
      <c r="A34" s="10" t="s">
        <v>69</v>
      </c>
      <c r="B34" s="12" t="s">
        <v>70</v>
      </c>
      <c r="C34" s="8">
        <v>700000</v>
      </c>
      <c r="D34" s="9">
        <v>0</v>
      </c>
      <c r="E34" s="34">
        <f>D34/C34*100</f>
        <v>0</v>
      </c>
    </row>
    <row r="35" spans="1:5" x14ac:dyDescent="0.25">
      <c r="A35" s="10" t="s">
        <v>56</v>
      </c>
      <c r="B35" s="13" t="s">
        <v>20</v>
      </c>
      <c r="C35" s="8">
        <v>860410</v>
      </c>
      <c r="D35" s="9">
        <v>430206</v>
      </c>
      <c r="E35" s="34">
        <f>D35/C35*100</f>
        <v>50.000116223660818</v>
      </c>
    </row>
    <row r="36" spans="1:5" ht="38.25" x14ac:dyDescent="0.25">
      <c r="A36" s="10" t="s">
        <v>55</v>
      </c>
      <c r="B36" s="13" t="s">
        <v>21</v>
      </c>
      <c r="C36" s="8">
        <v>710</v>
      </c>
      <c r="D36" s="9">
        <v>0</v>
      </c>
      <c r="E36" s="34">
        <v>0</v>
      </c>
    </row>
    <row r="37" spans="1:5" ht="39" x14ac:dyDescent="0.25">
      <c r="A37" s="10" t="s">
        <v>54</v>
      </c>
      <c r="B37" s="12" t="s">
        <v>22</v>
      </c>
      <c r="C37" s="8">
        <v>202300</v>
      </c>
      <c r="D37" s="9">
        <v>101150</v>
      </c>
      <c r="E37" s="34">
        <f>D37/C37*100</f>
        <v>50</v>
      </c>
    </row>
    <row r="38" spans="1:5" ht="26.25" x14ac:dyDescent="0.25">
      <c r="A38" s="10" t="s">
        <v>53</v>
      </c>
      <c r="B38" s="12" t="s">
        <v>49</v>
      </c>
      <c r="C38" s="8">
        <v>2958752.35</v>
      </c>
      <c r="D38" s="9">
        <v>1383700</v>
      </c>
      <c r="E38" s="34">
        <f>D38/C38*100</f>
        <v>46.766333789308185</v>
      </c>
    </row>
    <row r="39" spans="1:5" ht="38.25" x14ac:dyDescent="0.25">
      <c r="A39" s="39" t="s">
        <v>52</v>
      </c>
      <c r="B39" s="13" t="s">
        <v>23</v>
      </c>
      <c r="C39" s="8">
        <v>0</v>
      </c>
      <c r="D39" s="9">
        <v>-11488.13</v>
      </c>
      <c r="E39" s="34">
        <v>0</v>
      </c>
    </row>
    <row r="40" spans="1:5" x14ac:dyDescent="0.25">
      <c r="A40" s="3"/>
      <c r="B40" s="17" t="s">
        <v>24</v>
      </c>
      <c r="C40" s="5">
        <f>SUM(C30+C6)</f>
        <v>16793824.210000001</v>
      </c>
      <c r="D40" s="5">
        <f>SUM(D30+D6)</f>
        <v>7622625.3600000003</v>
      </c>
      <c r="E40" s="36">
        <v>25</v>
      </c>
    </row>
  </sheetData>
  <mergeCells count="4">
    <mergeCell ref="D3:E3"/>
    <mergeCell ref="A1:E2"/>
    <mergeCell ref="A6:B6"/>
    <mergeCell ref="A18:B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2020-07-06T06:26:31Z</dcterms:modified>
</cp:coreProperties>
</file>