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та\1\Новая папка\"/>
    </mc:Choice>
  </mc:AlternateContent>
  <bookViews>
    <workbookView xWindow="0" yWindow="0" windowWidth="28800" windowHeight="12330"/>
  </bookViews>
  <sheets>
    <sheet name="Лист1" sheetId="1" r:id="rId1"/>
  </sheets>
  <calcPr calcId="162913" fullCalcOnLoad="1"/>
</workbook>
</file>

<file path=xl/calcChain.xml><?xml version="1.0" encoding="utf-8"?>
<calcChain xmlns="http://schemas.openxmlformats.org/spreadsheetml/2006/main">
  <c r="E44" i="1" l="1"/>
  <c r="E42" i="1"/>
  <c r="E40" i="1"/>
  <c r="E39" i="1"/>
  <c r="E38" i="1"/>
  <c r="E37" i="1"/>
  <c r="E36" i="1"/>
  <c r="E35" i="1"/>
  <c r="E34" i="1"/>
  <c r="E33" i="1"/>
  <c r="D33" i="1"/>
  <c r="D32" i="1" s="1"/>
  <c r="E32" i="1" s="1"/>
  <c r="C33" i="1"/>
  <c r="C32" i="1"/>
  <c r="E31" i="1"/>
  <c r="E30" i="1" s="1"/>
  <c r="D30" i="1"/>
  <c r="C30" i="1"/>
  <c r="E29" i="1"/>
  <c r="E28" i="1"/>
  <c r="D28" i="1"/>
  <c r="E27" i="1"/>
  <c r="E26" i="1"/>
  <c r="E25" i="1"/>
  <c r="E24" i="1" s="1"/>
  <c r="D24" i="1"/>
  <c r="C24" i="1"/>
  <c r="E23" i="1"/>
  <c r="E22" i="1"/>
  <c r="E21" i="1"/>
  <c r="D19" i="1"/>
  <c r="D18" i="1" s="1"/>
  <c r="C19" i="1"/>
  <c r="C18" i="1"/>
  <c r="E17" i="1"/>
  <c r="E16" i="1"/>
  <c r="E15" i="1"/>
  <c r="E14" i="1" s="1"/>
  <c r="D14" i="1"/>
  <c r="C14" i="1"/>
  <c r="E13" i="1"/>
  <c r="E12" i="1"/>
  <c r="E11" i="1"/>
  <c r="E10" i="1"/>
  <c r="E9" i="1"/>
  <c r="E8" i="1"/>
  <c r="E7" i="1" s="1"/>
  <c r="D8" i="1"/>
  <c r="C8" i="1"/>
  <c r="D7" i="1"/>
  <c r="C7" i="1"/>
  <c r="C6" i="1" s="1"/>
  <c r="C45" i="1" s="1"/>
  <c r="E18" i="1" l="1"/>
  <c r="D6" i="1"/>
  <c r="D45" i="1" s="1"/>
  <c r="E45" i="1" s="1"/>
  <c r="E19" i="1"/>
</calcChain>
</file>

<file path=xl/sharedStrings.xml><?xml version="1.0" encoding="utf-8"?>
<sst xmlns="http://schemas.openxmlformats.org/spreadsheetml/2006/main" count="83" uniqueCount="82">
  <si>
    <t>Аналитические данные о поступлении доходов Ингарского сельского поселения                                                                                                за 9 месяцев 2021 года в сравнении с соответствующим периодом 2020 года</t>
  </si>
  <si>
    <t>(рубли)</t>
  </si>
  <si>
    <t>Коды бюджетной классификации Российской Федерации</t>
  </si>
  <si>
    <t>Наименование</t>
  </si>
  <si>
    <t>Исполнено за               9 месяцев                     2020 года</t>
  </si>
  <si>
    <t>Исполнено за               9 месяцев                     2021 года</t>
  </si>
  <si>
    <t>Отклонение (уменьшение-, увеличение+) по сравнению с соответствующим периодом 2019года</t>
  </si>
  <si>
    <t>НАЛОГОВЫЕ И НЕНАЛОГОВЫЕ ДОХОДЫ</t>
  </si>
  <si>
    <t>НАЛОГИ НА ПРИБЫЛЬ ДОХОДЫ</t>
  </si>
  <si>
    <t>182 101 02000 01 0000 110</t>
  </si>
  <si>
    <t>Налог на доходы физических лиц</t>
  </si>
  <si>
    <t>182 101 02010 01 0000 110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</si>
  <si>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</si>
  <si>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</si>
  <si>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</si>
  <si>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182 101 02030 01 0000 110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</si>
  <si>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</si>
  <si>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182 1 05 03000 01 0000 110</t>
  </si>
  <si>
    <t>Налоги на совокупный доход</t>
  </si>
  <si>
    <t>182 1 05 03010 010000 110</t>
  </si>
  <si>
    <t>Единый сельскохозяйственный налог</t>
  </si>
  <si>
    <t>182 1 06 01000 00 0000 110</t>
  </si>
  <si>
    <t>Налоги на имущество</t>
  </si>
  <si>
    <t>182 106 01030 10 0000 110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</si>
  <si>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</si>
  <si>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182 106 06033 10 0000 110</t>
  </si>
  <si>
    <t>Земельный налог с организаций, обладающих земельным участком, расположенным в границах сельских поселений</t>
  </si>
  <si>
    <t>182 106 06043 10 0000 110</t>
  </si>
  <si>
    <t>Земельный налог с физических лиц, обладающих земельным участком, расположенным в границах сельских поселений</t>
  </si>
  <si>
    <t>НЕНАЛОГОВЫЕ ДОХОДЫ</t>
  </si>
  <si>
    <t>230 111 00000 00 0000 000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</si>
  <si>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</si>
  <si>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</si>
  <si>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</si>
  <si>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230 111 05025 10 0000 120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</si>
  <si>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</si>
  <si>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230 1 11 05035 10 0000 120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</si>
  <si>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</si>
  <si>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230 1 11 0575 10 0000 120</t>
  </si>
  <si>
    <t>Доходы от сдачи в аренду имущества, составляющего казну сельских поселений(за исключением земельных участков)</t>
  </si>
  <si>
    <t>230 1 13 00000 00 0000 000</t>
  </si>
  <si>
    <t>Доходы от оказания платных услуг и компенсации затрат государства</t>
  </si>
  <si>
    <t>230 1 13 01995 10 0000 130</t>
  </si>
  <si>
    <t>Прочие доходы от оказания платных услуг (работ) получателями средств бюджетов сельских поселений</t>
  </si>
  <si>
    <t>230 1 13 02065 10 0000 130</t>
  </si>
  <si>
    <t>Доходы поступающие в порядке возмещения расходов,понесенных в связи с эксплуатацией имущества сельских поселений.</t>
  </si>
  <si>
    <t>230 1 13 02995 10 0000 130</t>
  </si>
  <si>
    <t>Прочие доходы от компенсации затрат бюджетов сельских поселений</t>
  </si>
  <si>
    <t>230 1 14 00000 00 0000 000</t>
  </si>
  <si>
    <t>ДОХОДЫ ОТ ПРОДАЖИ МАТЕРИАЛЬНЫХ И НЕМАТЕРИАЛЬНЫХ АКТИВОВ</t>
  </si>
  <si>
    <t>230 1 14 02052 10 0000 440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</si>
  <si>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</si>
  <si>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230 117 00000 00 0000 000</t>
  </si>
  <si>
    <t>Прочие неналоговые доходы бюджетов сельских поселений</t>
  </si>
  <si>
    <t>230 117 05050 10 0000 180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</si>
  <si>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</si>
  <si>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</si>
  <si>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</si>
  <si>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РФ, кроме бюджетов государственных внебюджетных фондов</t>
  </si>
  <si>
    <t>230 202 15001 10 0000 150</t>
  </si>
  <si>
    <t>Дотации бюджетам сельских поселений на выравнивание бюджетной обеспеченности</t>
  </si>
  <si>
    <t>230 2 02 15002 10 0000 150</t>
  </si>
  <si>
    <t>Дотации бюджетам сельских поселений на поддержку мер по обеспечению сбалансированности бюджетов</t>
  </si>
  <si>
    <t>230 2 02 25467 10 0000 150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</si>
  <si>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</si>
  <si>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230 2 02 25519 10 0000 150</t>
  </si>
  <si>
    <t>Субсидии бюджетам сельских поселений на поддержку отрасли культуры</t>
  </si>
  <si>
    <t>230  2 02 2557610 0000 150</t>
  </si>
  <si>
    <t>Субсидии бюджетам сельских поселений на обеспечение комплексного развития сельских территорий</t>
  </si>
  <si>
    <t>230 2 02 29999 10 0000 150</t>
  </si>
  <si>
    <t>Прочие субсидии бюджетам сельских поселений</t>
  </si>
  <si>
    <t>230 2 02 35118 10 0000 150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</si>
  <si>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</si>
  <si>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202 03024 10 0000 151</t>
  </si>
  <si>
    <t>Субвенции бюджетам поселений на выполнение передаваемых полномочий субъектов Российской Федерации</t>
  </si>
  <si>
    <t>230 2 02 40014 10 0000 150</t>
  </si>
  <si>
    <t>Прочие межбюджетные трансферты, передаваемые бюджетам сельских поселений</t>
  </si>
  <si>
    <t>218 05010 10 0000 180</t>
  </si>
  <si>
    <t>Доходы бюджетов поселения от возврата бюджетными учреждениями остатков субсидий прошлых лет</t>
  </si>
  <si>
    <t>230 2 19 05000 10 0000 150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</si>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</sst>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[$-419]General"/>
    <numFmt numFmtId="165" formatCode="[$-419]#,##0.00"/>
    <numFmt numFmtId="166" formatCode="[$-419]0.00"/>
    <numFmt numFmtId="167" formatCode="0.0%"/>
    <numFmt numFmtId="168" formatCode="0.0"/>
    <numFmt numFmtId="169" formatCode="&quot; &quot;#,##0.00&quot;    &quot;;&quot;-&quot;#,##0.00&quot;    &quot;;&quot; -&quot;#&quot;    &quot;;&quot; &quot;@&quot; &quot;"/>
    <numFmt numFmtId="170" formatCode="[$-419]0%"/>
    <numFmt numFmtId="171" formatCode="#,##0.00&quot; &quot;[$руб.-419];[Red]&quot;-&quot;#,##0.00&quot; &quot;[$руб.-419]"/>
  </numFmts>
  <fonts count="9" x14ac:knownFonts="1">
    <font>
      <sz val="14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4"/>
      <color rgb="FF000000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BF1DE"/>
        <bgColor rgb="FFEBF1DE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8">
    <xf numFmtId="0" fontId="0" fillId="0" borderId="0"/>
    <xf numFmtId="169" fontId="1" fillId="0" borderId="0" applyBorder="0" applyProtection="0"/>
    <xf numFmtId="164" fontId="1" fillId="0" borderId="0" applyBorder="0" applyProtection="0"/>
    <xf numFmtId="170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71" fontId="3" fillId="0" borderId="0" applyBorder="0" applyProtection="0"/>
  </cellStyleXfs>
  <cellXfs count="44">
    <xf numFmtId="0" fontId="0" fillId="0" borderId="0" xfId="0"/>
    <xf numFmtId="164" fontId="1" fillId="0" borderId="0" xfId="2" applyFont="1" applyFill="1" applyAlignment="1"/>
    <xf numFmtId="164" fontId="1" fillId="0" borderId="0" xfId="2" applyFont="1" applyFill="1" applyAlignment="1">
      <alignment horizontal="right"/>
    </xf>
    <xf numFmtId="164" fontId="6" fillId="0" borderId="2" xfId="2" applyFont="1" applyFill="1" applyBorder="1" applyAlignment="1">
      <alignment horizontal="center" vertical="center" wrapText="1"/>
    </xf>
    <xf numFmtId="164" fontId="7" fillId="0" borderId="2" xfId="2" applyFont="1" applyFill="1" applyBorder="1" applyAlignment="1">
      <alignment horizontal="center"/>
    </xf>
    <xf numFmtId="165" fontId="6" fillId="2" borderId="2" xfId="2" applyNumberFormat="1" applyFont="1" applyFill="1" applyBorder="1" applyAlignment="1">
      <alignment horizontal="center" vertical="center"/>
    </xf>
    <xf numFmtId="166" fontId="6" fillId="2" borderId="2" xfId="2" applyNumberFormat="1" applyFont="1" applyFill="1" applyBorder="1" applyAlignment="1">
      <alignment horizontal="center" vertical="center"/>
    </xf>
    <xf numFmtId="164" fontId="8" fillId="2" borderId="3" xfId="2" applyFont="1" applyFill="1" applyBorder="1" applyAlignment="1">
      <alignment horizontal="center"/>
    </xf>
    <xf numFmtId="164" fontId="8" fillId="2" borderId="4" xfId="2" applyFont="1" applyFill="1" applyBorder="1" applyAlignment="1"/>
    <xf numFmtId="164" fontId="6" fillId="0" borderId="2" xfId="2" applyFont="1" applyFill="1" applyBorder="1" applyAlignment="1"/>
    <xf numFmtId="165" fontId="6" fillId="0" borderId="2" xfId="2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center" vertical="center"/>
    </xf>
    <xf numFmtId="49" fontId="7" fillId="3" borderId="5" xfId="2" applyNumberFormat="1" applyFont="1" applyFill="1" applyBorder="1" applyAlignment="1">
      <alignment horizontal="left" shrinkToFit="1"/>
    </xf>
    <xf numFmtId="164" fontId="7" fillId="3" borderId="6" xfId="2" applyFont="1" applyFill="1" applyBorder="1" applyAlignment="1">
      <alignment wrapText="1"/>
    </xf>
    <xf numFmtId="165" fontId="7" fillId="0" borderId="5" xfId="1" applyNumberFormat="1" applyFont="1" applyFill="1" applyBorder="1" applyAlignment="1">
      <alignment horizontal="center" vertical="center"/>
    </xf>
    <xf numFmtId="166" fontId="7" fillId="0" borderId="2" xfId="2" applyNumberFormat="1" applyFont="1" applyFill="1" applyBorder="1" applyAlignment="1">
      <alignment horizontal="center" vertical="center"/>
    </xf>
    <xf numFmtId="49" fontId="7" fillId="3" borderId="2" xfId="2" applyNumberFormat="1" applyFont="1" applyFill="1" applyBorder="1" applyAlignment="1">
      <alignment horizontal="left" shrinkToFit="1"/>
    </xf>
    <xf numFmtId="164" fontId="7" fillId="3" borderId="2" xfId="2" applyFont="1" applyFill="1" applyBorder="1" applyAlignment="1">
      <alignment wrapText="1"/>
    </xf>
    <xf numFmtId="165" fontId="7" fillId="0" borderId="2" xfId="1" applyNumberFormat="1" applyFont="1" applyFill="1" applyBorder="1" applyAlignment="1">
      <alignment horizontal="center" vertical="center"/>
    </xf>
    <xf numFmtId="49" fontId="6" fillId="3" borderId="2" xfId="2" applyNumberFormat="1" applyFont="1" applyFill="1" applyBorder="1" applyAlignment="1">
      <alignment horizontal="left" shrinkToFit="1"/>
    </xf>
    <xf numFmtId="164" fontId="6" fillId="3" borderId="2" xfId="2" applyFont="1" applyFill="1" applyBorder="1" applyAlignment="1">
      <alignment wrapText="1"/>
    </xf>
    <xf numFmtId="165" fontId="6" fillId="0" borderId="2" xfId="1" applyNumberFormat="1" applyFont="1" applyFill="1" applyBorder="1" applyAlignment="1">
      <alignment horizontal="center" vertical="center"/>
    </xf>
    <xf numFmtId="166" fontId="6" fillId="0" borderId="2" xfId="3" applyNumberFormat="1" applyFont="1" applyFill="1" applyBorder="1" applyAlignment="1">
      <alignment horizontal="center" vertical="center"/>
    </xf>
    <xf numFmtId="166" fontId="7" fillId="0" borderId="2" xfId="3" applyNumberFormat="1" applyFont="1" applyFill="1" applyBorder="1" applyAlignment="1">
      <alignment horizontal="center" vertical="center"/>
    </xf>
    <xf numFmtId="164" fontId="6" fillId="0" borderId="2" xfId="2" applyFont="1" applyFill="1" applyBorder="1" applyAlignment="1">
      <alignment vertical="center"/>
    </xf>
    <xf numFmtId="164" fontId="6" fillId="0" borderId="2" xfId="2" applyFont="1" applyFill="1" applyBorder="1" applyAlignment="1">
      <alignment wrapText="1"/>
    </xf>
    <xf numFmtId="164" fontId="7" fillId="0" borderId="2" xfId="2" applyFont="1" applyFill="1" applyBorder="1" applyAlignment="1">
      <alignment vertical="center"/>
    </xf>
    <xf numFmtId="164" fontId="7" fillId="0" borderId="2" xfId="2" applyFont="1" applyFill="1" applyBorder="1" applyAlignment="1">
      <alignment wrapText="1"/>
    </xf>
    <xf numFmtId="166" fontId="6" fillId="2" borderId="2" xfId="3" applyNumberFormat="1" applyFont="1" applyFill="1" applyBorder="1" applyAlignment="1">
      <alignment horizontal="center" vertical="center"/>
    </xf>
    <xf numFmtId="167" fontId="7" fillId="0" borderId="2" xfId="2" applyNumberFormat="1" applyFont="1" applyFill="1" applyBorder="1" applyAlignment="1">
      <alignment horizontal="center" vertical="center"/>
    </xf>
    <xf numFmtId="168" fontId="6" fillId="0" borderId="2" xfId="2" applyNumberFormat="1" applyFont="1" applyFill="1" applyBorder="1" applyAlignment="1">
      <alignment horizontal="center" vertical="center"/>
    </xf>
    <xf numFmtId="164" fontId="7" fillId="0" borderId="2" xfId="2" applyFont="1" applyFill="1" applyBorder="1" applyAlignment="1">
      <alignment vertical="center" wrapText="1"/>
    </xf>
    <xf numFmtId="164" fontId="6" fillId="0" borderId="2" xfId="2" applyFont="1" applyFill="1" applyBorder="1" applyAlignment="1">
      <alignment vertical="center" wrapText="1"/>
    </xf>
    <xf numFmtId="164" fontId="7" fillId="3" borderId="2" xfId="2" applyFont="1" applyFill="1" applyBorder="1" applyAlignment="1">
      <alignment horizontal="left" wrapText="1"/>
    </xf>
    <xf numFmtId="168" fontId="7" fillId="0" borderId="2" xfId="2" applyNumberFormat="1" applyFont="1" applyFill="1" applyBorder="1" applyAlignment="1">
      <alignment horizontal="center" vertical="center"/>
    </xf>
    <xf numFmtId="164" fontId="6" fillId="2" borderId="2" xfId="2" applyFont="1" applyFill="1" applyBorder="1" applyAlignment="1">
      <alignment vertical="center"/>
    </xf>
    <xf numFmtId="164" fontId="8" fillId="2" borderId="2" xfId="2" applyFont="1" applyFill="1" applyBorder="1" applyAlignment="1">
      <alignment vertical="center" wrapText="1"/>
    </xf>
    <xf numFmtId="165" fontId="7" fillId="0" borderId="2" xfId="2" applyNumberFormat="1" applyFont="1" applyFill="1" applyBorder="1" applyAlignment="1">
      <alignment horizontal="center" vertical="center"/>
    </xf>
    <xf numFmtId="165" fontId="7" fillId="0" borderId="2" xfId="1" applyNumberFormat="1" applyFont="1" applyFill="1" applyBorder="1" applyAlignment="1">
      <alignment horizontal="center"/>
    </xf>
    <xf numFmtId="164" fontId="7" fillId="0" borderId="2" xfId="2" applyFont="1" applyFill="1" applyBorder="1" applyAlignment="1"/>
    <xf numFmtId="164" fontId="4" fillId="2" borderId="0" xfId="2" applyFont="1" applyFill="1" applyAlignment="1">
      <alignment horizontal="center" wrapText="1"/>
    </xf>
    <xf numFmtId="164" fontId="5" fillId="0" borderId="1" xfId="2" applyFont="1" applyFill="1" applyBorder="1" applyAlignment="1">
      <alignment horizontal="left"/>
    </xf>
    <xf numFmtId="164" fontId="8" fillId="2" borderId="2" xfId="2" applyFont="1" applyFill="1" applyBorder="1" applyAlignment="1">
      <alignment horizontal="center"/>
    </xf>
    <xf numFmtId="164" fontId="8" fillId="2" borderId="2" xfId="2" applyFont="1" applyFill="1" applyBorder="1" applyAlignment="1">
      <alignment horizontal="center" wrapText="1"/>
    </xf>
  </cellXfs>
  <cellStyles count="8">
    <cellStyle name="Excel Built-in Comma" xfId="1"/>
    <cellStyle name="Excel Built-in Normal" xfId="2"/>
    <cellStyle name="Excel Built-in Percent" xfId="3"/>
    <cellStyle name="Heading" xfId="4"/>
    <cellStyle name="Heading1" xfId="5"/>
    <cellStyle name="Result" xfId="6"/>
    <cellStyle name="Result2" xfId="7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5"/>
  <sheetViews>
    <sheetView tabSelected="1" workbookViewId="0">
      <selection sqref="A1:E2"/>
    </sheetView>
  </sheetViews>
  <sheetFormatPr defaultRowHeight="14.1" x14ac:dyDescent="0.25"/>
  <cols>
    <col min="1" max="1" width="17.1796875" style="1" customWidth="1"/>
    <col min="2" max="2" width="37.36328125" style="1" customWidth="1"/>
    <col min="3" max="4" width="10.90625" style="1" customWidth="1"/>
    <col min="5" max="5" width="10.54296875" style="1" customWidth="1"/>
    <col min="6" max="1024" width="5.81640625" style="1" customWidth="1"/>
    <col min="1025" max="1025" width="8.7265625" customWidth="1"/>
  </cols>
  <sheetData>
    <row r="1" spans="1:5" ht="18" x14ac:dyDescent="0.25">
      <c r="A1" s="40" t="s">
        <v>0</v>
      </c>
      <c r="B1" s="40"/>
      <c r="C1" s="40"/>
      <c r="D1" s="40"/>
      <c r="E1" s="40"/>
    </row>
    <row r="2" spans="1:5" ht="38.85" customHeight="1" x14ac:dyDescent="0.25">
      <c r="A2" s="40"/>
      <c r="B2" s="40"/>
      <c r="C2" s="40"/>
      <c r="D2" s="40"/>
      <c r="E2" s="40"/>
    </row>
    <row r="3" spans="1:5" ht="18" x14ac:dyDescent="0.25">
      <c r="B3" s="2"/>
      <c r="C3" s="41" t="s">
        <v>1</v>
      </c>
      <c r="D3" s="41"/>
      <c r="E3" s="41"/>
    </row>
    <row r="4" spans="1:5" ht="89.25" customHeight="1" x14ac:dyDescent="0.2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</row>
    <row r="5" spans="1:5" ht="18" x14ac:dyDescent="0.25">
      <c r="A5" s="4">
        <v>1</v>
      </c>
      <c r="B5" s="4">
        <v>2</v>
      </c>
      <c r="C5" s="4">
        <v>4</v>
      </c>
      <c r="D5" s="4"/>
      <c r="E5" s="4">
        <v>5</v>
      </c>
    </row>
    <row r="6" spans="1:5" ht="18" x14ac:dyDescent="0.25">
      <c r="A6" s="42" t="s">
        <v>7</v>
      </c>
      <c r="B6" s="42"/>
      <c r="C6" s="5">
        <f>SUM(C7+C12+C14+C18)</f>
        <v>663449.64</v>
      </c>
      <c r="D6" s="5">
        <f>SUM(D7+D12+D14+D18)</f>
        <v>1068439.9200000002</v>
      </c>
      <c r="E6" s="6">
        <v>624762.14</v>
      </c>
    </row>
    <row r="7" spans="1:5" ht="18" x14ac:dyDescent="0.25">
      <c r="A7" s="7"/>
      <c r="B7" s="8" t="s">
        <v>8</v>
      </c>
      <c r="C7" s="5">
        <f>SUM(C8)</f>
        <v>152250.56</v>
      </c>
      <c r="D7" s="5">
        <f>SUM(D8)</f>
        <v>159501.31</v>
      </c>
      <c r="E7" s="6">
        <f>SUM(E8)</f>
        <v>7250.7500000000146</v>
      </c>
    </row>
    <row r="8" spans="1:5" ht="18" x14ac:dyDescent="0.25">
      <c r="A8" s="9" t="s">
        <v>9</v>
      </c>
      <c r="B8" s="9" t="s">
        <v>10</v>
      </c>
      <c r="C8" s="10">
        <f>SUM(C9:C11)</f>
        <v>152250.56</v>
      </c>
      <c r="D8" s="10">
        <f>SUM(D9:D11)</f>
        <v>159501.31</v>
      </c>
      <c r="E8" s="11">
        <f>SUM(E9:E11)</f>
        <v>7250.7500000000146</v>
      </c>
    </row>
    <row r="9" spans="1:5" ht="51.75" x14ac:dyDescent="0.25">
      <c r="A9" s="12" t="s">
        <v>11</v>
      </c>
      <c r="B9" s="13" t="s">
        <v>12</v>
      </c>
      <c r="C9" s="14">
        <v>148945.85999999999</v>
      </c>
      <c r="D9" s="14">
        <v>155584.97</v>
      </c>
      <c r="E9" s="15">
        <f>SUM(D9-C9)</f>
        <v>6639.1100000000151</v>
      </c>
    </row>
    <row r="10" spans="1:5" ht="90" x14ac:dyDescent="0.25">
      <c r="A10" s="16" t="s">
        <v>13</v>
      </c>
      <c r="B10" s="17" t="s">
        <v>14</v>
      </c>
      <c r="C10" s="18">
        <v>232.26</v>
      </c>
      <c r="D10" s="18">
        <v>127.74</v>
      </c>
      <c r="E10" s="15">
        <f>SUM(D10-C10)</f>
        <v>-104.52</v>
      </c>
    </row>
    <row r="11" spans="1:5" ht="39" x14ac:dyDescent="0.25">
      <c r="A11" s="16" t="s">
        <v>15</v>
      </c>
      <c r="B11" s="17" t="s">
        <v>16</v>
      </c>
      <c r="C11" s="18">
        <v>3072.44</v>
      </c>
      <c r="D11" s="18">
        <v>3788.6</v>
      </c>
      <c r="E11" s="15">
        <f>SUM(D11-C11)</f>
        <v>716.15999999999985</v>
      </c>
    </row>
    <row r="12" spans="1:5" ht="18" x14ac:dyDescent="0.25">
      <c r="A12" s="19" t="s">
        <v>17</v>
      </c>
      <c r="B12" s="20" t="s">
        <v>18</v>
      </c>
      <c r="C12" s="21">
        <v>11197.5</v>
      </c>
      <c r="D12" s="21">
        <v>25580.1</v>
      </c>
      <c r="E12" s="22">
        <f>SUM(D12-C12)</f>
        <v>14382.599999999999</v>
      </c>
    </row>
    <row r="13" spans="1:5" ht="18" x14ac:dyDescent="0.25">
      <c r="A13" s="16" t="s">
        <v>19</v>
      </c>
      <c r="B13" s="17" t="s">
        <v>20</v>
      </c>
      <c r="C13" s="18">
        <v>11197.5</v>
      </c>
      <c r="D13" s="18">
        <v>25580.1</v>
      </c>
      <c r="E13" s="23">
        <f>SUM(D13-C13)</f>
        <v>14382.599999999999</v>
      </c>
    </row>
    <row r="14" spans="1:5" ht="18" x14ac:dyDescent="0.25">
      <c r="A14" s="24" t="s">
        <v>21</v>
      </c>
      <c r="B14" s="25" t="s">
        <v>22</v>
      </c>
      <c r="C14" s="10">
        <f>C15+C16+C17</f>
        <v>221588.49</v>
      </c>
      <c r="D14" s="10">
        <f>SUM(D15:D17)</f>
        <v>626242.92000000004</v>
      </c>
      <c r="E14" s="11">
        <f>SUM(E15:E17)</f>
        <v>404654.43000000005</v>
      </c>
    </row>
    <row r="15" spans="1:5" ht="39" x14ac:dyDescent="0.25">
      <c r="A15" s="26" t="s">
        <v>23</v>
      </c>
      <c r="B15" s="27" t="s">
        <v>24</v>
      </c>
      <c r="C15" s="18">
        <v>32122.23</v>
      </c>
      <c r="D15" s="18">
        <v>271166</v>
      </c>
      <c r="E15" s="15">
        <f>SUM(D15-C15)</f>
        <v>239043.77</v>
      </c>
    </row>
    <row r="16" spans="1:5" ht="26.25" x14ac:dyDescent="0.25">
      <c r="A16" s="26" t="s">
        <v>25</v>
      </c>
      <c r="B16" s="27" t="s">
        <v>26</v>
      </c>
      <c r="C16" s="18">
        <v>124076.39</v>
      </c>
      <c r="D16" s="18">
        <v>202222.14</v>
      </c>
      <c r="E16" s="15">
        <f>SUM(D16-C16)</f>
        <v>78145.750000000015</v>
      </c>
    </row>
    <row r="17" spans="1:5" ht="26.25" x14ac:dyDescent="0.25">
      <c r="A17" s="26" t="s">
        <v>27</v>
      </c>
      <c r="B17" s="27" t="s">
        <v>28</v>
      </c>
      <c r="C17" s="18">
        <v>65389.87</v>
      </c>
      <c r="D17" s="18">
        <v>152854.78</v>
      </c>
      <c r="E17" s="15">
        <f>SUM(D17-C17)</f>
        <v>87464.91</v>
      </c>
    </row>
    <row r="18" spans="1:5" ht="15.75" customHeight="1" x14ac:dyDescent="0.25">
      <c r="A18" s="43" t="s">
        <v>29</v>
      </c>
      <c r="B18" s="43"/>
      <c r="C18" s="5">
        <f>SUM(C19+C24+C30)</f>
        <v>278413.09000000003</v>
      </c>
      <c r="D18" s="5">
        <f>SUM(D19+D24+D28+D30)</f>
        <v>257115.59000000003</v>
      </c>
      <c r="E18" s="28">
        <f>SUM(D18-C18)</f>
        <v>-21297.5</v>
      </c>
    </row>
    <row r="19" spans="1:5" ht="26.25" x14ac:dyDescent="0.25">
      <c r="A19" s="26" t="s">
        <v>30</v>
      </c>
      <c r="B19" s="25" t="s">
        <v>31</v>
      </c>
      <c r="C19" s="10">
        <f>SUM(C21+C23)</f>
        <v>27271.9</v>
      </c>
      <c r="D19" s="10">
        <f>SUM(D21:D23)</f>
        <v>70519.14</v>
      </c>
      <c r="E19" s="11">
        <f>SUM(D19-C19)</f>
        <v>43247.24</v>
      </c>
    </row>
    <row r="20" spans="1:5" ht="64.5" hidden="1" x14ac:dyDescent="0.25">
      <c r="A20" s="26" t="s">
        <v>32</v>
      </c>
      <c r="B20" s="27" t="s">
        <v>33</v>
      </c>
      <c r="C20" s="18"/>
      <c r="D20" s="18"/>
      <c r="E20" s="29"/>
    </row>
    <row r="21" spans="1:5" ht="64.5" x14ac:dyDescent="0.25">
      <c r="A21" s="26" t="s">
        <v>34</v>
      </c>
      <c r="B21" s="27" t="s">
        <v>35</v>
      </c>
      <c r="C21" s="18">
        <v>8771.92</v>
      </c>
      <c r="D21" s="18">
        <v>7176.36</v>
      </c>
      <c r="E21" s="15">
        <f>SUM(D21-C21)</f>
        <v>-1595.5600000000004</v>
      </c>
    </row>
    <row r="22" spans="1:5" ht="51.75" x14ac:dyDescent="0.25">
      <c r="A22" s="26" t="s">
        <v>36</v>
      </c>
      <c r="B22" s="27" t="s">
        <v>37</v>
      </c>
      <c r="C22" s="18">
        <v>0</v>
      </c>
      <c r="D22" s="18">
        <v>31276.12</v>
      </c>
      <c r="E22" s="15">
        <f>SUM(D22-C22)</f>
        <v>31276.12</v>
      </c>
    </row>
    <row r="23" spans="1:5" ht="26.25" x14ac:dyDescent="0.25">
      <c r="A23" s="26" t="s">
        <v>38</v>
      </c>
      <c r="B23" s="27" t="s">
        <v>39</v>
      </c>
      <c r="C23" s="18">
        <v>18499.98</v>
      </c>
      <c r="D23" s="18">
        <v>32066.66</v>
      </c>
      <c r="E23" s="15">
        <f>SUM(D23-C23)</f>
        <v>13566.68</v>
      </c>
    </row>
    <row r="24" spans="1:5" ht="18" x14ac:dyDescent="0.25">
      <c r="A24" s="26" t="s">
        <v>40</v>
      </c>
      <c r="B24" s="25" t="s">
        <v>41</v>
      </c>
      <c r="C24" s="10">
        <f>SUM(C25+C26+C27)</f>
        <v>247941.19</v>
      </c>
      <c r="D24" s="10">
        <f>SUM(D25:D27)</f>
        <v>169696.45</v>
      </c>
      <c r="E24" s="30">
        <f>SUM(E25:E27)</f>
        <v>-78244.739999999976</v>
      </c>
    </row>
    <row r="25" spans="1:5" ht="25.5" x14ac:dyDescent="0.25">
      <c r="A25" s="26" t="s">
        <v>42</v>
      </c>
      <c r="B25" s="31" t="s">
        <v>43</v>
      </c>
      <c r="C25" s="18">
        <v>10400</v>
      </c>
      <c r="D25" s="18">
        <v>0</v>
      </c>
      <c r="E25" s="15">
        <f>SUM(D25-C25)</f>
        <v>-10400</v>
      </c>
    </row>
    <row r="26" spans="1:5" ht="25.5" x14ac:dyDescent="0.25">
      <c r="A26" s="26" t="s">
        <v>44</v>
      </c>
      <c r="B26" s="31" t="s">
        <v>45</v>
      </c>
      <c r="C26" s="18">
        <v>92513.79</v>
      </c>
      <c r="D26" s="18">
        <v>163176.39000000001</v>
      </c>
      <c r="E26" s="15">
        <f>SUM(D26-C26)</f>
        <v>70662.60000000002</v>
      </c>
    </row>
    <row r="27" spans="1:5" ht="18" x14ac:dyDescent="0.25">
      <c r="A27" s="26" t="s">
        <v>46</v>
      </c>
      <c r="B27" s="31" t="s">
        <v>47</v>
      </c>
      <c r="C27" s="18">
        <v>145027.4</v>
      </c>
      <c r="D27" s="18">
        <v>6520.06</v>
      </c>
      <c r="E27" s="15">
        <f>SUM(D27-C27)</f>
        <v>-138507.34</v>
      </c>
    </row>
    <row r="28" spans="1:5" ht="25.5" x14ac:dyDescent="0.25">
      <c r="A28" s="26" t="s">
        <v>48</v>
      </c>
      <c r="B28" s="32" t="s">
        <v>49</v>
      </c>
      <c r="C28" s="21">
        <v>0</v>
      </c>
      <c r="D28" s="21">
        <f>SUM(D29)</f>
        <v>14100</v>
      </c>
      <c r="E28" s="11">
        <f>SUM(E29)</f>
        <v>14100</v>
      </c>
    </row>
    <row r="29" spans="1:5" ht="40.5" customHeight="1" x14ac:dyDescent="0.25">
      <c r="A29" s="26" t="s">
        <v>50</v>
      </c>
      <c r="B29" s="33" t="s">
        <v>51</v>
      </c>
      <c r="C29" s="18">
        <v>0</v>
      </c>
      <c r="D29" s="18">
        <v>14100</v>
      </c>
      <c r="E29" s="15">
        <f>SUM(D29-C29)</f>
        <v>14100</v>
      </c>
    </row>
    <row r="30" spans="1:5" ht="18" x14ac:dyDescent="0.25">
      <c r="A30" s="24" t="s">
        <v>52</v>
      </c>
      <c r="B30" s="32" t="s">
        <v>53</v>
      </c>
      <c r="C30" s="21">
        <f>C31</f>
        <v>3200</v>
      </c>
      <c r="D30" s="21">
        <f>SUM(D31)</f>
        <v>2800</v>
      </c>
      <c r="E30" s="30">
        <f>SUM(E31)</f>
        <v>-400</v>
      </c>
    </row>
    <row r="31" spans="1:5" ht="18" x14ac:dyDescent="0.25">
      <c r="A31" s="26" t="s">
        <v>54</v>
      </c>
      <c r="B31" s="31" t="s">
        <v>53</v>
      </c>
      <c r="C31" s="18">
        <v>3200</v>
      </c>
      <c r="D31" s="18">
        <v>2800</v>
      </c>
      <c r="E31" s="34">
        <f t="shared" ref="E31:E40" si="0">SUM(D31-C31)</f>
        <v>-400</v>
      </c>
    </row>
    <row r="32" spans="1:5" ht="21" customHeight="1" x14ac:dyDescent="0.25">
      <c r="A32" s="35" t="s">
        <v>55</v>
      </c>
      <c r="B32" s="36" t="s">
        <v>56</v>
      </c>
      <c r="C32" s="5">
        <f>SUM(C33+C44)</f>
        <v>11126641.779999999</v>
      </c>
      <c r="D32" s="5">
        <f>SUM(D33)</f>
        <v>15389975.790000001</v>
      </c>
      <c r="E32" s="28">
        <f t="shared" si="0"/>
        <v>4263334.0100000016</v>
      </c>
    </row>
    <row r="33" spans="1:5" ht="26.25" x14ac:dyDescent="0.25">
      <c r="A33" s="26" t="s">
        <v>57</v>
      </c>
      <c r="B33" s="27" t="s">
        <v>58</v>
      </c>
      <c r="C33" s="37">
        <f>SUM(C34:C42)</f>
        <v>11138129.91</v>
      </c>
      <c r="D33" s="37">
        <f>SUM(D34:D44)</f>
        <v>15389975.790000001</v>
      </c>
      <c r="E33" s="15">
        <f t="shared" si="0"/>
        <v>4251845.8800000008</v>
      </c>
    </row>
    <row r="34" spans="1:5" ht="26.25" x14ac:dyDescent="0.25">
      <c r="A34" s="26" t="s">
        <v>59</v>
      </c>
      <c r="B34" s="27" t="s">
        <v>60</v>
      </c>
      <c r="C34" s="18">
        <v>7583544</v>
      </c>
      <c r="D34" s="18">
        <v>7583552</v>
      </c>
      <c r="E34" s="15">
        <f t="shared" si="0"/>
        <v>8</v>
      </c>
    </row>
    <row r="35" spans="1:5" ht="26.25" x14ac:dyDescent="0.25">
      <c r="A35" s="26" t="s">
        <v>61</v>
      </c>
      <c r="B35" s="27" t="s">
        <v>62</v>
      </c>
      <c r="C35" s="18">
        <v>207900</v>
      </c>
      <c r="D35" s="18">
        <v>243325</v>
      </c>
      <c r="E35" s="15">
        <f t="shared" si="0"/>
        <v>35425</v>
      </c>
    </row>
    <row r="36" spans="1:5" ht="45.75" customHeight="1" x14ac:dyDescent="0.25">
      <c r="A36" s="26" t="s">
        <v>63</v>
      </c>
      <c r="B36" s="27" t="s">
        <v>64</v>
      </c>
      <c r="C36" s="18">
        <v>0</v>
      </c>
      <c r="D36" s="18">
        <v>699999.99</v>
      </c>
      <c r="E36" s="15">
        <f t="shared" si="0"/>
        <v>699999.99</v>
      </c>
    </row>
    <row r="37" spans="1:5" ht="26.25" x14ac:dyDescent="0.25">
      <c r="A37" s="26" t="s">
        <v>65</v>
      </c>
      <c r="B37" s="27" t="s">
        <v>66</v>
      </c>
      <c r="C37" s="18">
        <v>0</v>
      </c>
      <c r="D37" s="38">
        <v>3766735.74</v>
      </c>
      <c r="E37" s="15">
        <f t="shared" si="0"/>
        <v>3766735.74</v>
      </c>
    </row>
    <row r="38" spans="1:5" ht="26.25" x14ac:dyDescent="0.25">
      <c r="A38" s="26" t="s">
        <v>67</v>
      </c>
      <c r="B38" s="27" t="s">
        <v>68</v>
      </c>
      <c r="C38" s="18">
        <v>0</v>
      </c>
      <c r="D38" s="18">
        <v>31426.17</v>
      </c>
      <c r="E38" s="15">
        <f t="shared" si="0"/>
        <v>31426.17</v>
      </c>
    </row>
    <row r="39" spans="1:5" ht="18" x14ac:dyDescent="0.25">
      <c r="A39" s="26" t="s">
        <v>69</v>
      </c>
      <c r="B39" s="31" t="s">
        <v>70</v>
      </c>
      <c r="C39" s="18">
        <v>645308</v>
      </c>
      <c r="D39" s="18">
        <v>614565</v>
      </c>
      <c r="E39" s="15">
        <f t="shared" si="0"/>
        <v>-30743</v>
      </c>
    </row>
    <row r="40" spans="1:5" ht="39" x14ac:dyDescent="0.25">
      <c r="A40" s="26" t="s">
        <v>71</v>
      </c>
      <c r="B40" s="27" t="s">
        <v>72</v>
      </c>
      <c r="C40" s="18">
        <v>151725</v>
      </c>
      <c r="D40" s="18">
        <v>154545</v>
      </c>
      <c r="E40" s="15">
        <f t="shared" si="0"/>
        <v>2820</v>
      </c>
    </row>
    <row r="41" spans="1:5" ht="26.25" hidden="1" x14ac:dyDescent="0.25">
      <c r="A41" s="26" t="s">
        <v>73</v>
      </c>
      <c r="B41" s="27" t="s">
        <v>74</v>
      </c>
      <c r="C41" s="18"/>
      <c r="D41" s="18"/>
      <c r="E41" s="29"/>
    </row>
    <row r="42" spans="1:5" ht="26.25" x14ac:dyDescent="0.25">
      <c r="A42" s="26" t="s">
        <v>75</v>
      </c>
      <c r="B42" s="27" t="s">
        <v>76</v>
      </c>
      <c r="C42" s="18">
        <v>2549652.91</v>
      </c>
      <c r="D42" s="18">
        <v>2660495.38</v>
      </c>
      <c r="E42" s="15">
        <f>SUM(D42-C42)</f>
        <v>110842.46999999974</v>
      </c>
    </row>
    <row r="43" spans="1:5" ht="25.5" hidden="1" x14ac:dyDescent="0.25">
      <c r="A43" s="26" t="s">
        <v>77</v>
      </c>
      <c r="B43" s="31" t="s">
        <v>78</v>
      </c>
      <c r="C43" s="18"/>
      <c r="D43" s="18"/>
      <c r="E43" s="29"/>
    </row>
    <row r="44" spans="1:5" ht="38.25" x14ac:dyDescent="0.25">
      <c r="A44" s="26" t="s">
        <v>79</v>
      </c>
      <c r="B44" s="31" t="s">
        <v>80</v>
      </c>
      <c r="C44" s="18">
        <v>-11488.13</v>
      </c>
      <c r="D44" s="18">
        <v>-364668.49</v>
      </c>
      <c r="E44" s="15">
        <f>SUM(D44-C44)</f>
        <v>-353180.36</v>
      </c>
    </row>
    <row r="45" spans="1:5" ht="18" x14ac:dyDescent="0.25">
      <c r="A45" s="39"/>
      <c r="B45" s="25" t="s">
        <v>81</v>
      </c>
      <c r="C45" s="10">
        <f>C6+C32</f>
        <v>11790091.42</v>
      </c>
      <c r="D45" s="10">
        <f>SUM(D6+D32)</f>
        <v>16458415.710000001</v>
      </c>
      <c r="E45" s="11">
        <f>SUM(D45-C45)</f>
        <v>4668324.290000001</v>
      </c>
    </row>
  </sheetData>
  <mergeCells count="4">
    <mergeCell ref="A1:E2"/>
    <mergeCell ref="C3:E3"/>
    <mergeCell ref="A6:B6"/>
    <mergeCell ref="A18:B18"/>
  </mergeCells>
  <pageMargins left="0.70826771653543308" right="0.70826771653543308" top="1.1417322834645671" bottom="1.1417322834645671" header="0.74803149606299213" footer="0.74803149606299213"/>
  <pageSetup paperSize="0" scale="6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Алёна Викторовна</dc:creator>
  <cp:lastModifiedBy>Алёна Викторовна</cp:lastModifiedBy>
  <dcterms:created xsi:type="dcterms:W3CDTF">2021-11-02T12:19:23Z</dcterms:created>
  <dcterms:modified xsi:type="dcterms:W3CDTF">2021-11-02T12:19:23Z</dcterms:modified>
</cp:coreProperties>
</file>