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2" i="1" l="1"/>
  <c r="E28" i="1" l="1"/>
  <c r="D28" i="1"/>
  <c r="C18" i="1"/>
  <c r="E29" i="1"/>
  <c r="C28" i="1"/>
  <c r="E26" i="1" l="1"/>
  <c r="E22" i="1"/>
  <c r="E21" i="1"/>
  <c r="E17" i="1"/>
  <c r="E16" i="1"/>
  <c r="E15" i="1"/>
  <c r="E11" i="1"/>
  <c r="E10" i="1"/>
  <c r="E9" i="1"/>
  <c r="D33" i="1"/>
  <c r="E40" i="1"/>
  <c r="E39" i="1"/>
  <c r="E37" i="1"/>
  <c r="E36" i="1"/>
  <c r="E35" i="1"/>
  <c r="E34" i="1"/>
  <c r="E31" i="1"/>
  <c r="E25" i="1"/>
  <c r="E24" i="1"/>
  <c r="D19" i="1" l="1"/>
  <c r="D18" i="1" s="1"/>
  <c r="C33" i="1"/>
  <c r="C32" i="1"/>
  <c r="C19" i="1"/>
  <c r="E19" i="1" l="1"/>
  <c r="C6" i="1"/>
  <c r="D23" i="1"/>
  <c r="E33" i="1"/>
  <c r="C23" i="1"/>
  <c r="D8" i="1"/>
  <c r="E8" i="1" s="1"/>
  <c r="E23" i="1" l="1"/>
  <c r="D32" i="1"/>
  <c r="E32" i="1" s="1"/>
  <c r="D30" i="1" l="1"/>
  <c r="D14" i="1"/>
  <c r="D12" i="1"/>
  <c r="D7" i="1"/>
  <c r="E7" i="1" s="1"/>
  <c r="E18" i="1" l="1"/>
  <c r="E30" i="1"/>
  <c r="C30" i="1"/>
  <c r="C14" i="1"/>
  <c r="D6" i="1" l="1"/>
  <c r="C42" i="1"/>
  <c r="E6" i="1" l="1"/>
  <c r="D42" i="1"/>
</calcChain>
</file>

<file path=xl/sharedStrings.xml><?xml version="1.0" encoding="utf-8"?>
<sst xmlns="http://schemas.openxmlformats.org/spreadsheetml/2006/main" count="76" uniqueCount="75">
  <si>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</si>
  <si>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</si>
  <si>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</si>
  <si>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</si>
  <si>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</si>
  <si>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</si>
  <si>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</si>
  <si>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</si>
  <si>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</si>
  <si>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</si>
  <si>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</si>
  <si>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</si>
  <si>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</si>
  <si>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</si>
  <si>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</si>
  <si>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</si>
  <si>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</si>
  <si>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</si>
  <si>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</si>
  <si>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</si>
  <si>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</si>
  <si>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</si>
  <si>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</si>
  <si>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</si>
  <si>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</si>
  <si>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</si>
  <si>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</si>
  <si>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</si>
  <si>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</si>
  <si>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</si>
  <si>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</si>
  <si>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</si>
  <si>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</si>
  <si>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</si>
  <si>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</si>
  <si>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</si>
  <si>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</si>
  <si>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</si>
  <si>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</si>
  <si>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</si>
  <si>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</si>
  <si>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</si>
  <si>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</si>
  <si>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</si>
  <si>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</si>
  <si>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</si>
  <si>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</si>
  <si>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</si>
  <si>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</si>
  <si>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</si>
  <si>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</si>
  <si>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</si>
  <si>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</si>
  <si>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230 202 35120 10 0000 150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</si>
  <si>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</si>
  <si>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</si>
  <si>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</si>
  <si>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</si>
  <si>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</si>
  <si>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</si>
  <si>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</si>
  <si>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</si>
  <si>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Уточненная бюджетная роспись на 2020 год</t>
  </si>
  <si>
    <t>Доходы от сдачи в аренду имущества, составляющего казну сельских поселений (за исключением земельных участков)</t>
  </si>
  <si>
    <t>230 111 05075 10 0000 120</t>
  </si>
  <si>
    <t>230 202 25576 10 0000 150</t>
  </si>
  <si>
    <t>Субсидии бюджетам сельских поселений на обеспечение комплексного развития сельских территорий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</si>
  <si>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4 квартал    2020 года                                                                                      </t>
  </si>
  <si>
    <t>Исполнено за                            2020 года</t>
  </si>
  <si>
    <t>Штрафы, санкции, возмещение ущерба</t>
  </si>
  <si>
    <t>000 113 00000 00 0000 000</t>
  </si>
  <si>
    <t>000 1 16 00000 00 0000 000</t>
  </si>
  <si>
    <t>000 117 00000 00 0000 000</t>
  </si>
  <si>
    <t xml:space="preserve">230  1 16 07010 10 0000 140 </t>
  </si>
  <si>
    <t>Штрафы,неустойки, пени, уплаченные в случае просрочки исполнения поставщиком9подрядчиком,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</si>
</sst>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2" fontId="3" fillId="0" borderId="2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2"/>
    </sheetView>
  </sheetViews>
  <sheetFormatPr defaultRowHeight="15" x14ac:dyDescent="0.25"/>
  <cols>
    <col min="1" max="1" width="25.42578125" customWidth="1"/>
    <col min="2" max="2" width="55.140625" customWidth="1"/>
    <col min="3" max="4" width="16.140625" customWidth="1"/>
    <col min="5" max="5" width="15.5703125" customWidth="1"/>
  </cols>
  <sheetData>
    <row r="1" spans="1:5" x14ac:dyDescent="0.25">
      <c r="A1" s="44" t="s">
        <v>67</v>
      </c>
      <c r="B1" s="44"/>
      <c r="C1" s="44"/>
      <c r="D1" s="44"/>
      <c r="E1" s="44"/>
    </row>
    <row r="2" spans="1:5" ht="45.75" customHeight="1" x14ac:dyDescent="0.25">
      <c r="A2" s="44"/>
      <c r="B2" s="44"/>
      <c r="C2" s="44"/>
      <c r="D2" s="44"/>
      <c r="E2" s="44"/>
    </row>
    <row r="3" spans="1:5" ht="15.75" x14ac:dyDescent="0.25">
      <c r="B3" s="1"/>
      <c r="D3" s="43" t="s">
        <v>0</v>
      </c>
      <c r="E3" s="43"/>
    </row>
    <row r="4" spans="1:5" ht="89.25" customHeight="1" x14ac:dyDescent="0.25">
      <c r="A4" s="18" t="s">
        <v>1</v>
      </c>
      <c r="B4" s="18" t="s">
        <v>2</v>
      </c>
      <c r="C4" s="18" t="s">
        <v>62</v>
      </c>
      <c r="D4" s="18" t="s">
        <v>68</v>
      </c>
      <c r="E4" s="18" t="s">
        <v>48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45" t="s">
        <v>28</v>
      </c>
      <c r="B6" s="46"/>
      <c r="C6" s="24">
        <f>SUM(C7+C12+C14+C18)</f>
        <v>1698427.68</v>
      </c>
      <c r="D6" s="24">
        <f>SUM(D7+D12+D14+D18)</f>
        <v>1613013.18</v>
      </c>
      <c r="E6" s="37">
        <f t="shared" ref="E6:E11" si="0">D6/C6*100</f>
        <v>94.970966323393881</v>
      </c>
    </row>
    <row r="7" spans="1:5" ht="15.75" x14ac:dyDescent="0.25">
      <c r="A7" s="29"/>
      <c r="B7" s="30" t="s">
        <v>29</v>
      </c>
      <c r="C7" s="24">
        <v>171750</v>
      </c>
      <c r="D7" s="24">
        <f>SUM(D8)</f>
        <v>228484.02</v>
      </c>
      <c r="E7" s="37">
        <f t="shared" si="0"/>
        <v>133.03290829694322</v>
      </c>
    </row>
    <row r="8" spans="1:5" x14ac:dyDescent="0.25">
      <c r="A8" s="3" t="s">
        <v>30</v>
      </c>
      <c r="B8" s="4" t="s">
        <v>3</v>
      </c>
      <c r="C8" s="5">
        <v>171750</v>
      </c>
      <c r="D8" s="5">
        <f>SUM(D9+D10+D11)</f>
        <v>228484.02</v>
      </c>
      <c r="E8" s="36">
        <f t="shared" si="0"/>
        <v>133.03290829694322</v>
      </c>
    </row>
    <row r="9" spans="1:5" ht="64.5" x14ac:dyDescent="0.25">
      <c r="A9" s="20" t="s">
        <v>58</v>
      </c>
      <c r="B9" s="22" t="s">
        <v>4</v>
      </c>
      <c r="C9" s="6">
        <v>165000</v>
      </c>
      <c r="D9" s="7">
        <v>224694.56</v>
      </c>
      <c r="E9" s="34">
        <f t="shared" si="0"/>
        <v>136.17852121212121</v>
      </c>
    </row>
    <row r="10" spans="1:5" ht="90" x14ac:dyDescent="0.25">
      <c r="A10" s="21" t="s">
        <v>31</v>
      </c>
      <c r="B10" s="23" t="s">
        <v>5</v>
      </c>
      <c r="C10" s="8">
        <v>250</v>
      </c>
      <c r="D10" s="9">
        <v>383.81</v>
      </c>
      <c r="E10" s="34">
        <f t="shared" si="0"/>
        <v>153.524</v>
      </c>
    </row>
    <row r="11" spans="1:5" ht="39" x14ac:dyDescent="0.25">
      <c r="A11" s="21" t="s">
        <v>35</v>
      </c>
      <c r="B11" s="23" t="s">
        <v>6</v>
      </c>
      <c r="C11" s="8">
        <v>6500</v>
      </c>
      <c r="D11" s="9">
        <v>3405.65</v>
      </c>
      <c r="E11" s="34">
        <f t="shared" si="0"/>
        <v>52.394615384615385</v>
      </c>
    </row>
    <row r="12" spans="1:5" x14ac:dyDescent="0.25">
      <c r="A12" s="25"/>
      <c r="B12" s="26" t="s">
        <v>32</v>
      </c>
      <c r="C12" s="5">
        <v>11197.5</v>
      </c>
      <c r="D12" s="16">
        <f>D13</f>
        <v>11197.5</v>
      </c>
      <c r="E12" s="40">
        <v>100</v>
      </c>
    </row>
    <row r="13" spans="1:5" x14ac:dyDescent="0.25">
      <c r="A13" s="21" t="s">
        <v>33</v>
      </c>
      <c r="B13" s="23" t="s">
        <v>34</v>
      </c>
      <c r="C13" s="8">
        <v>11197.5</v>
      </c>
      <c r="D13" s="9">
        <v>11197.5</v>
      </c>
      <c r="E13" s="35">
        <v>100</v>
      </c>
    </row>
    <row r="14" spans="1:5" x14ac:dyDescent="0.25">
      <c r="A14" s="10" t="s">
        <v>57</v>
      </c>
      <c r="B14" s="11" t="s">
        <v>7</v>
      </c>
      <c r="C14" s="5">
        <f>C15+C16+C17</f>
        <v>1155000</v>
      </c>
      <c r="D14" s="5">
        <f>D15+D16+D17</f>
        <v>1032450.69</v>
      </c>
      <c r="E14" s="36">
        <v>10</v>
      </c>
    </row>
    <row r="15" spans="1:5" ht="39" x14ac:dyDescent="0.25">
      <c r="A15" s="10" t="s">
        <v>36</v>
      </c>
      <c r="B15" s="12" t="s">
        <v>8</v>
      </c>
      <c r="C15" s="8">
        <v>355000</v>
      </c>
      <c r="D15" s="9">
        <v>245152.85</v>
      </c>
      <c r="E15" s="34">
        <f>D15/C15*100</f>
        <v>69.057140845070421</v>
      </c>
    </row>
    <row r="16" spans="1:5" ht="26.25" x14ac:dyDescent="0.25">
      <c r="A16" s="10" t="s">
        <v>37</v>
      </c>
      <c r="B16" s="12" t="s">
        <v>9</v>
      </c>
      <c r="C16" s="8">
        <v>150000</v>
      </c>
      <c r="D16" s="9">
        <v>209153.39</v>
      </c>
      <c r="E16" s="34">
        <f>D16/C16*100</f>
        <v>139.43559333333334</v>
      </c>
    </row>
    <row r="17" spans="1:5" ht="26.25" x14ac:dyDescent="0.25">
      <c r="A17" s="10" t="s">
        <v>38</v>
      </c>
      <c r="B17" s="12" t="s">
        <v>10</v>
      </c>
      <c r="C17" s="8">
        <v>650000</v>
      </c>
      <c r="D17" s="9">
        <v>578144.44999999995</v>
      </c>
      <c r="E17" s="34">
        <f>D17/C17*100</f>
        <v>88.945299999999989</v>
      </c>
    </row>
    <row r="18" spans="1:5" ht="15.75" x14ac:dyDescent="0.25">
      <c r="A18" s="47" t="s">
        <v>26</v>
      </c>
      <c r="B18" s="48"/>
      <c r="C18" s="24">
        <f>SUM(C19+C23++C28+C30)</f>
        <v>360480.18</v>
      </c>
      <c r="D18" s="24">
        <f>SUM(D19+D23++D28+D30)</f>
        <v>340880.97</v>
      </c>
      <c r="E18" s="38">
        <f>D18/C18*100</f>
        <v>94.563027015798752</v>
      </c>
    </row>
    <row r="19" spans="1:5" ht="26.25" x14ac:dyDescent="0.25">
      <c r="A19" s="31" t="s">
        <v>40</v>
      </c>
      <c r="B19" s="11" t="s">
        <v>11</v>
      </c>
      <c r="C19" s="5">
        <f>SUM(C21+C22)</f>
        <v>46152</v>
      </c>
      <c r="D19" s="5">
        <f>SUM(D21+D22)</f>
        <v>46152.79</v>
      </c>
      <c r="E19" s="36">
        <f>D19/C19*100</f>
        <v>100.00171173513608</v>
      </c>
    </row>
    <row r="20" spans="1:5" ht="64.5" hidden="1" x14ac:dyDescent="0.25">
      <c r="A20" s="10" t="s">
        <v>12</v>
      </c>
      <c r="B20" s="12" t="s">
        <v>13</v>
      </c>
      <c r="C20" s="8"/>
      <c r="D20" s="9"/>
      <c r="E20" s="19"/>
    </row>
    <row r="21" spans="1:5" ht="64.5" x14ac:dyDescent="0.25">
      <c r="A21" s="10" t="s">
        <v>39</v>
      </c>
      <c r="B21" s="12" t="s">
        <v>41</v>
      </c>
      <c r="C21" s="8">
        <v>18402</v>
      </c>
      <c r="D21" s="9">
        <v>18402.82</v>
      </c>
      <c r="E21" s="34">
        <f t="shared" ref="E21:E26" si="1">D21/C21*100</f>
        <v>100.00445603738723</v>
      </c>
    </row>
    <row r="22" spans="1:5" ht="26.25" x14ac:dyDescent="0.25">
      <c r="A22" s="10" t="s">
        <v>64</v>
      </c>
      <c r="B22" s="12" t="s">
        <v>63</v>
      </c>
      <c r="C22" s="8">
        <v>27750</v>
      </c>
      <c r="D22" s="9">
        <v>27749.97</v>
      </c>
      <c r="E22" s="34">
        <f t="shared" si="1"/>
        <v>99.999891891891906</v>
      </c>
    </row>
    <row r="23" spans="1:5" ht="26.25" x14ac:dyDescent="0.25">
      <c r="A23" s="31" t="s">
        <v>70</v>
      </c>
      <c r="B23" s="11" t="s">
        <v>14</v>
      </c>
      <c r="C23" s="5">
        <f>SUM(C24:C26)</f>
        <v>302666.3</v>
      </c>
      <c r="D23" s="5">
        <f>SUM(D24+D25+D26)</f>
        <v>283066.3</v>
      </c>
      <c r="E23" s="33">
        <f t="shared" si="1"/>
        <v>93.524221229783436</v>
      </c>
    </row>
    <row r="24" spans="1:5" ht="25.5" x14ac:dyDescent="0.25">
      <c r="A24" s="10" t="s">
        <v>42</v>
      </c>
      <c r="B24" s="13" t="s">
        <v>43</v>
      </c>
      <c r="C24" s="8">
        <v>30000</v>
      </c>
      <c r="D24" s="9">
        <v>10400</v>
      </c>
      <c r="E24" s="34">
        <f t="shared" si="1"/>
        <v>34.666666666666671</v>
      </c>
    </row>
    <row r="25" spans="1:5" ht="38.25" x14ac:dyDescent="0.25">
      <c r="A25" s="10" t="s">
        <v>49</v>
      </c>
      <c r="B25" s="13" t="s">
        <v>60</v>
      </c>
      <c r="C25" s="8">
        <v>127638.9</v>
      </c>
      <c r="D25" s="9">
        <v>127638.9</v>
      </c>
      <c r="E25" s="34">
        <f t="shared" si="1"/>
        <v>100</v>
      </c>
    </row>
    <row r="26" spans="1:5" ht="25.5" x14ac:dyDescent="0.25">
      <c r="A26" s="10" t="s">
        <v>59</v>
      </c>
      <c r="B26" s="13" t="s">
        <v>61</v>
      </c>
      <c r="C26" s="8">
        <v>145027.4</v>
      </c>
      <c r="D26" s="9">
        <v>145027.4</v>
      </c>
      <c r="E26" s="34">
        <f t="shared" si="1"/>
        <v>100</v>
      </c>
    </row>
    <row r="27" spans="1:5" ht="39" hidden="1" x14ac:dyDescent="0.25">
      <c r="A27" s="10" t="s">
        <v>15</v>
      </c>
      <c r="B27" s="14" t="s">
        <v>16</v>
      </c>
      <c r="C27" s="8"/>
      <c r="D27" s="9"/>
      <c r="E27" s="19"/>
    </row>
    <row r="28" spans="1:5" x14ac:dyDescent="0.25">
      <c r="A28" s="31" t="s">
        <v>71</v>
      </c>
      <c r="B28" s="41" t="s">
        <v>69</v>
      </c>
      <c r="C28" s="5">
        <f>SUM(C29)</f>
        <v>6861.88</v>
      </c>
      <c r="D28" s="16">
        <f>SUM(D29)</f>
        <v>6861.88</v>
      </c>
      <c r="E28" s="34">
        <f>SUM(E29)</f>
        <v>100</v>
      </c>
    </row>
    <row r="29" spans="1:5" ht="64.5" x14ac:dyDescent="0.25">
      <c r="A29" s="10" t="s">
        <v>73</v>
      </c>
      <c r="B29" s="14" t="s">
        <v>74</v>
      </c>
      <c r="C29" s="8">
        <v>6861.88</v>
      </c>
      <c r="D29" s="9">
        <v>6861.88</v>
      </c>
      <c r="E29" s="42">
        <f>D29/C29*100</f>
        <v>100</v>
      </c>
    </row>
    <row r="30" spans="1:5" x14ac:dyDescent="0.25">
      <c r="A30" s="31" t="s">
        <v>72</v>
      </c>
      <c r="B30" s="15" t="s">
        <v>17</v>
      </c>
      <c r="C30" s="5">
        <f>C31</f>
        <v>4800</v>
      </c>
      <c r="D30" s="16">
        <f>D31</f>
        <v>4800</v>
      </c>
      <c r="E30" s="33">
        <f t="shared" ref="E30:E37" si="2">D30/C30*100</f>
        <v>100</v>
      </c>
    </row>
    <row r="31" spans="1:5" x14ac:dyDescent="0.25">
      <c r="A31" s="10" t="s">
        <v>44</v>
      </c>
      <c r="B31" s="13" t="s">
        <v>17</v>
      </c>
      <c r="C31" s="8">
        <v>4800</v>
      </c>
      <c r="D31" s="9">
        <v>4800</v>
      </c>
      <c r="E31" s="32">
        <f t="shared" si="2"/>
        <v>100</v>
      </c>
    </row>
    <row r="32" spans="1:5" ht="21" customHeight="1" x14ac:dyDescent="0.25">
      <c r="A32" s="27" t="s">
        <v>45</v>
      </c>
      <c r="B32" s="28" t="s">
        <v>27</v>
      </c>
      <c r="C32" s="24">
        <f>SUM(C33)</f>
        <v>14969422.09</v>
      </c>
      <c r="D32" s="24">
        <f>SUM(D33)</f>
        <v>14957901.489999998</v>
      </c>
      <c r="E32" s="38">
        <f t="shared" si="2"/>
        <v>99.92303911312851</v>
      </c>
    </row>
    <row r="33" spans="1:5" ht="39" x14ac:dyDescent="0.25">
      <c r="A33" s="10" t="s">
        <v>46</v>
      </c>
      <c r="B33" s="12" t="s">
        <v>18</v>
      </c>
      <c r="C33" s="8">
        <f>SUM(C34:C41)</f>
        <v>14969422.09</v>
      </c>
      <c r="D33" s="8">
        <f>SUM(D34:D41)</f>
        <v>14957901.489999998</v>
      </c>
      <c r="E33" s="34">
        <f t="shared" si="2"/>
        <v>99.92303911312851</v>
      </c>
    </row>
    <row r="34" spans="1:5" ht="26.25" x14ac:dyDescent="0.25">
      <c r="A34" s="10" t="s">
        <v>56</v>
      </c>
      <c r="B34" s="12" t="s">
        <v>19</v>
      </c>
      <c r="C34" s="8">
        <v>10111400</v>
      </c>
      <c r="D34" s="9">
        <v>10111400</v>
      </c>
      <c r="E34" s="34">
        <f t="shared" si="2"/>
        <v>100</v>
      </c>
    </row>
    <row r="35" spans="1:5" ht="26.25" x14ac:dyDescent="0.25">
      <c r="A35" s="10" t="s">
        <v>55</v>
      </c>
      <c r="B35" s="12" t="s">
        <v>25</v>
      </c>
      <c r="C35" s="8">
        <v>277210</v>
      </c>
      <c r="D35" s="9">
        <v>277210</v>
      </c>
      <c r="E35" s="34">
        <f t="shared" si="2"/>
        <v>100</v>
      </c>
    </row>
    <row r="36" spans="1:5" ht="26.25" x14ac:dyDescent="0.25">
      <c r="A36" s="10" t="s">
        <v>65</v>
      </c>
      <c r="B36" s="12" t="s">
        <v>66</v>
      </c>
      <c r="C36" s="8">
        <v>536149.74</v>
      </c>
      <c r="D36" s="9">
        <v>536117.27</v>
      </c>
      <c r="E36" s="34">
        <f t="shared" si="2"/>
        <v>99.993943856057825</v>
      </c>
    </row>
    <row r="37" spans="1:5" x14ac:dyDescent="0.25">
      <c r="A37" s="10" t="s">
        <v>54</v>
      </c>
      <c r="B37" s="13" t="s">
        <v>20</v>
      </c>
      <c r="C37" s="8">
        <v>860410</v>
      </c>
      <c r="D37" s="9">
        <v>860410</v>
      </c>
      <c r="E37" s="34">
        <f t="shared" si="2"/>
        <v>100</v>
      </c>
    </row>
    <row r="38" spans="1:5" ht="38.25" x14ac:dyDescent="0.25">
      <c r="A38" s="10" t="s">
        <v>53</v>
      </c>
      <c r="B38" s="13" t="s">
        <v>21</v>
      </c>
      <c r="C38" s="8">
        <v>0</v>
      </c>
      <c r="D38" s="9">
        <v>0</v>
      </c>
      <c r="E38" s="34">
        <v>0</v>
      </c>
    </row>
    <row r="39" spans="1:5" ht="39" x14ac:dyDescent="0.25">
      <c r="A39" s="10" t="s">
        <v>52</v>
      </c>
      <c r="B39" s="12" t="s">
        <v>22</v>
      </c>
      <c r="C39" s="8">
        <v>225500</v>
      </c>
      <c r="D39" s="9">
        <v>225500</v>
      </c>
      <c r="E39" s="34">
        <f>D39/C39*100</f>
        <v>100</v>
      </c>
    </row>
    <row r="40" spans="1:5" ht="26.25" x14ac:dyDescent="0.25">
      <c r="A40" s="10" t="s">
        <v>51</v>
      </c>
      <c r="B40" s="12" t="s">
        <v>47</v>
      </c>
      <c r="C40" s="8">
        <v>2958752.35</v>
      </c>
      <c r="D40" s="9">
        <v>2958752.35</v>
      </c>
      <c r="E40" s="34">
        <f>D40/C40*100</f>
        <v>100</v>
      </c>
    </row>
    <row r="41" spans="1:5" ht="38.25" x14ac:dyDescent="0.25">
      <c r="A41" s="39" t="s">
        <v>50</v>
      </c>
      <c r="B41" s="13" t="s">
        <v>23</v>
      </c>
      <c r="C41" s="8">
        <v>0</v>
      </c>
      <c r="D41" s="9">
        <v>-11488.13</v>
      </c>
      <c r="E41" s="34">
        <v>0</v>
      </c>
    </row>
    <row r="42" spans="1:5" x14ac:dyDescent="0.25">
      <c r="A42" s="3"/>
      <c r="B42" s="17" t="s">
        <v>24</v>
      </c>
      <c r="C42" s="5">
        <f>SUM(C32+C6)</f>
        <v>16667849.77</v>
      </c>
      <c r="D42" s="5">
        <f>SUM(D32+D6)</f>
        <v>16570914.669999998</v>
      </c>
      <c r="E42" s="36">
        <f>SUM(D42/C42*100)</f>
        <v>99.418430683395812</v>
      </c>
    </row>
  </sheetData>
  <mergeCells count="4">
    <mergeCell ref="D3:E3"/>
    <mergeCell ref="A1:E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2021-02-16T08:24:37Z</dcterms:modified>
</cp:coreProperties>
</file>