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8" i="1" l="1"/>
  <c r="C20" i="1" l="1"/>
  <c r="E35" i="1" l="1"/>
  <c r="E38" i="1"/>
  <c r="E37" i="1" s="1"/>
  <c r="E48" i="1" l="1"/>
  <c r="F21" i="1" l="1"/>
  <c r="D38" i="1" l="1"/>
  <c r="F46" i="1"/>
  <c r="C38" i="1"/>
  <c r="D31" i="1"/>
  <c r="C31" i="1"/>
  <c r="D27" i="1" l="1"/>
  <c r="D14" i="1"/>
  <c r="D7" i="1" l="1"/>
  <c r="C8" i="1" l="1"/>
  <c r="F47" i="1" l="1"/>
  <c r="F45" i="1"/>
  <c r="F44" i="1"/>
  <c r="F43" i="1"/>
  <c r="F40" i="1"/>
  <c r="F39" i="1"/>
  <c r="F36" i="1"/>
  <c r="F29" i="1"/>
  <c r="F28" i="1"/>
  <c r="F25" i="1"/>
  <c r="F19" i="1"/>
  <c r="F18" i="1"/>
  <c r="F17" i="1"/>
  <c r="F11" i="1"/>
  <c r="F10" i="1"/>
  <c r="F9" i="1"/>
  <c r="F8" i="1"/>
  <c r="D37" i="1"/>
  <c r="F15" i="1"/>
  <c r="C23" i="1" l="1"/>
  <c r="C27" i="1"/>
  <c r="D23" i="1" l="1"/>
  <c r="F23" i="1" l="1"/>
  <c r="C7" i="1"/>
  <c r="F7" i="1" l="1"/>
  <c r="C37" i="1" l="1"/>
  <c r="F37" i="1" s="1"/>
  <c r="F38" i="1"/>
  <c r="F27" i="1"/>
  <c r="D35" i="1"/>
  <c r="D22" i="1" s="1"/>
  <c r="D16" i="1"/>
  <c r="D6" i="1" s="1"/>
  <c r="C35" i="1" l="1"/>
  <c r="C16" i="1"/>
  <c r="F16" i="1" l="1"/>
  <c r="C22" i="1"/>
  <c r="F22" i="1" s="1"/>
  <c r="D48" i="1"/>
  <c r="C6" i="1" l="1"/>
  <c r="C48" i="1"/>
  <c r="F48" i="1" s="1"/>
  <c r="F6" i="1"/>
</calcChain>
</file>

<file path=xl/sharedStrings.xml><?xml version="1.0" encoding="utf-8"?>
<sst xmlns="http://schemas.openxmlformats.org/spreadsheetml/2006/main" count="90" uniqueCount="89">
  <si>
    <t>(рубли)</t>
  </si>
  <si>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</si>
  <si>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</si>
  <si>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</si>
  <si>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</si>
  <si>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</si>
  <si>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</si>
  <si>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</si>
  <si>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</si>
  <si>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</si>
  <si>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</si>
  <si>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</si>
  <si>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</si>
  <si>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</si>
  <si>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</si>
  <si>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</si>
  <si>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</si>
  <si>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</si>
  <si>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</si>
  <si>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</si>
  <si>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</si>
  <si>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</si>
  <si>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Дотации бюджетам сельских поселений на поддержку мер по обеспечению сбалансированности бюджетов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</si>
  <si>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</si>
  <si>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</si>
  <si>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</si>
  <si>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</si>
  <si>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</si>
  <si>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</si>
  <si>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</si>
  <si>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</si>
  <si>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</si>
  <si>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</si>
  <si>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</si>
  <si>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</si>
  <si>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</si>
  <si>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</si>
  <si>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</si>
  <si>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</si>
  <si>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230 113 00000 00 0000 000</t>
  </si>
  <si>
    <t>230 113 01995 10 0000 130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</si>
  <si>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</si>
  <si>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</si>
  <si>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</si>
  <si>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</si>
  <si>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</si>
  <si>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</si>
  <si>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</si>
  <si>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230 113 02065 10 0000  130</t>
  </si>
  <si>
    <t>230 219 60010 10 0000 150</t>
  </si>
  <si>
    <t>230 202 40014 10 0000 150</t>
  </si>
  <si>
    <t>230 202 35118 10 0000 150</t>
  </si>
  <si>
    <t>230 202 29999 10 0000 150</t>
  </si>
  <si>
    <t>230 202 15002 10 0000 150</t>
  </si>
  <si>
    <t>230 202 15001 10 0000 150</t>
  </si>
  <si>
    <t>182 106 00000 00 0000 000</t>
  </si>
  <si>
    <t>182 101 02010 01 0000 110</t>
  </si>
  <si>
    <t>Доходы,поступающие в порядке возмещения расходов, понесенных в связи с эксплуатацией имущества сельских поселений</t>
  </si>
  <si>
    <t>182 101 02080 01 0000 110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</si>
  <si>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</si>
  <si>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230 116 10031 10 0000 140</t>
  </si>
  <si>
    <t>230 114 06025 10 0000 430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</si>
  <si>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</si>
  <si>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</si>
  <si>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 xml:space="preserve">Доходы от продажи материальных и нематериальных авктивов 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</si>
  <si>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</si>
  <si>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230 1 16  10031 10 0000 140</t>
  </si>
  <si>
    <t>Штрафы, санкции, возмещение ущерба</t>
  </si>
  <si>
    <t>Субсидии бюджетам сельских поселений из местных бюджетов</t>
  </si>
  <si>
    <t>230 2 02 29900 10 0000 150</t>
  </si>
  <si>
    <t>Прочие безвозмездные поступления в бюджеты сельских поселений</t>
  </si>
  <si>
    <t>230 2 07 05030 10 0000 150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</si>
  <si>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</si>
  <si>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</si>
  <si>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230 1 08 04020 01 0000 110</t>
  </si>
  <si>
    <t>000 1 08 00000 00 0000 000</t>
  </si>
  <si>
    <t>182 105 030100 10 0000 110</t>
  </si>
  <si>
    <t>Уточненная бюджетная роспись на 2023 год</t>
  </si>
  <si>
    <t>230 111 05075 10 0000 120</t>
  </si>
  <si>
    <t>Доходы от сдачи в арендуимущества, составляющего казну сельских поселений(за исключением земельных участков)</t>
  </si>
  <si>
    <t>230 113 02995 10 0000 130</t>
  </si>
  <si>
    <t>Прочие доходы от компенсации затрат бюджетов поселений</t>
  </si>
  <si>
    <t>230 202 25519 10 0000 150</t>
  </si>
  <si>
    <t>Субсидии бюджетам сельских поселений на поддержку отрасли культуры</t>
  </si>
  <si>
    <t xml:space="preserve">Сведения об исполнении бюджета Ингарского сельского поселения   по доходам  за 3 квартал     2023 года    и в сравнении за соответствующий период 2022 года                                                                                          </t>
  </si>
  <si>
    <t>Исполнено за               3квартал                 2023 года</t>
  </si>
  <si>
    <t>Исполнено за               3 квартал                 2022 года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</si>
  <si>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</si>
  <si>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1821 01 02130 01 0000 110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</si>
</sst>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2" xfId="2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2" fontId="4" fillId="0" borderId="2" xfId="2" applyNumberFormat="1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4" fillId="0" borderId="5" xfId="0" applyFont="1" applyBorder="1" applyAlignment="1">
      <alignment vertical="center"/>
    </xf>
    <xf numFmtId="4" fontId="4" fillId="5" borderId="2" xfId="0" applyNumberFormat="1" applyFont="1" applyFill="1" applyBorder="1" applyAlignment="1">
      <alignment horizontal="center" vertical="center"/>
    </xf>
    <xf numFmtId="4" fontId="3" fillId="5" borderId="3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10" workbookViewId="0">
      <selection activeCell="A13" sqref="A13"/>
    </sheetView>
  </sheetViews>
  <sheetFormatPr defaultRowHeight="15" x14ac:dyDescent="0.25"/>
  <cols>
    <col min="1" max="1" width="25.42578125" customWidth="1"/>
    <col min="2" max="2" width="55.140625" customWidth="1"/>
    <col min="3" max="5" width="16.140625" customWidth="1"/>
    <col min="6" max="6" width="15.5703125" customWidth="1"/>
  </cols>
  <sheetData>
    <row r="1" spans="1:6" x14ac:dyDescent="0.25">
      <c r="A1" s="48" t="s">
        <v>84</v>
      </c>
      <c r="B1" s="48"/>
      <c r="C1" s="48"/>
      <c r="D1" s="48"/>
      <c r="E1" s="48"/>
      <c r="F1" s="48"/>
    </row>
    <row r="2" spans="1:6" ht="45.75" customHeight="1" x14ac:dyDescent="0.25">
      <c r="A2" s="48"/>
      <c r="B2" s="48"/>
      <c r="C2" s="48"/>
      <c r="D2" s="48"/>
      <c r="E2" s="48"/>
      <c r="F2" s="48"/>
    </row>
    <row r="3" spans="1:6" ht="15.75" x14ac:dyDescent="0.25">
      <c r="B3" s="1"/>
      <c r="D3" s="47" t="s">
        <v>0</v>
      </c>
      <c r="E3" s="47"/>
      <c r="F3" s="47"/>
    </row>
    <row r="4" spans="1:6" ht="89.25" customHeight="1" x14ac:dyDescent="0.25">
      <c r="A4" s="17" t="s">
        <v>1</v>
      </c>
      <c r="B4" s="17" t="s">
        <v>2</v>
      </c>
      <c r="C4" s="17" t="s">
        <v>77</v>
      </c>
      <c r="D4" s="17" t="s">
        <v>85</v>
      </c>
      <c r="E4" s="17" t="s">
        <v>86</v>
      </c>
      <c r="F4" s="17" t="s">
        <v>47</v>
      </c>
    </row>
    <row r="5" spans="1:6" x14ac:dyDescent="0.25">
      <c r="A5" s="2">
        <v>1</v>
      </c>
      <c r="B5" s="2">
        <v>2</v>
      </c>
      <c r="C5" s="2">
        <v>3</v>
      </c>
      <c r="D5" s="2">
        <v>4</v>
      </c>
      <c r="E5" s="2"/>
      <c r="F5" s="2">
        <v>5</v>
      </c>
    </row>
    <row r="6" spans="1:6" ht="15.75" x14ac:dyDescent="0.25">
      <c r="A6" s="49" t="s">
        <v>25</v>
      </c>
      <c r="B6" s="50"/>
      <c r="C6" s="23">
        <f>SUM(C7+C14+C16+C20+C22)</f>
        <v>2762581.92</v>
      </c>
      <c r="D6" s="42">
        <f>SUM(D7+D14+D16+D20+D22)</f>
        <v>1136096.05</v>
      </c>
      <c r="E6" s="23">
        <v>1266910.23</v>
      </c>
      <c r="F6" s="36">
        <f>SUM(D6/C6*100)</f>
        <v>41.124429352668756</v>
      </c>
    </row>
    <row r="7" spans="1:6" ht="15.75" x14ac:dyDescent="0.25">
      <c r="A7" s="28"/>
      <c r="B7" s="29" t="s">
        <v>26</v>
      </c>
      <c r="C7" s="23">
        <f>SUM(C8)</f>
        <v>608435.75</v>
      </c>
      <c r="D7" s="42">
        <f>SUM(D8)</f>
        <v>524956.89</v>
      </c>
      <c r="E7" s="23">
        <v>259202.68</v>
      </c>
      <c r="F7" s="36">
        <f>SUM(F8)</f>
        <v>86.279757558624723</v>
      </c>
    </row>
    <row r="8" spans="1:6" x14ac:dyDescent="0.25">
      <c r="A8" s="3" t="s">
        <v>27</v>
      </c>
      <c r="B8" s="4" t="s">
        <v>3</v>
      </c>
      <c r="C8" s="5">
        <f>SUM(C9:C12)</f>
        <v>608435.75</v>
      </c>
      <c r="D8" s="42">
        <f>SUM(D9:D13)</f>
        <v>524956.89</v>
      </c>
      <c r="E8" s="5">
        <v>259202.68</v>
      </c>
      <c r="F8" s="35">
        <f>SUM(D8/C8*100)</f>
        <v>86.279757558624723</v>
      </c>
    </row>
    <row r="9" spans="1:6" ht="64.5" x14ac:dyDescent="0.25">
      <c r="A9" s="19" t="s">
        <v>56</v>
      </c>
      <c r="B9" s="21" t="s">
        <v>4</v>
      </c>
      <c r="C9" s="6">
        <v>249500</v>
      </c>
      <c r="D9" s="43">
        <v>166018.59</v>
      </c>
      <c r="E9" s="7">
        <v>175813.12</v>
      </c>
      <c r="F9" s="33">
        <f>SUM(D9/C9*100)</f>
        <v>66.540517034068131</v>
      </c>
    </row>
    <row r="10" spans="1:6" ht="90" x14ac:dyDescent="0.25">
      <c r="A10" s="20" t="s">
        <v>28</v>
      </c>
      <c r="B10" s="22" t="s">
        <v>5</v>
      </c>
      <c r="C10" s="8">
        <v>64999.15</v>
      </c>
      <c r="D10" s="44">
        <v>64999.15</v>
      </c>
      <c r="E10" s="9">
        <v>32395.01</v>
      </c>
      <c r="F10" s="33">
        <f>SUM(D10/C10*100)</f>
        <v>100</v>
      </c>
    </row>
    <row r="11" spans="1:6" ht="39" x14ac:dyDescent="0.25">
      <c r="A11" s="20" t="s">
        <v>32</v>
      </c>
      <c r="B11" s="22" t="s">
        <v>6</v>
      </c>
      <c r="C11" s="8">
        <v>6000</v>
      </c>
      <c r="D11" s="44">
        <v>6002.5</v>
      </c>
      <c r="E11" s="9">
        <v>6955</v>
      </c>
      <c r="F11" s="33">
        <f>SUM(D11/C11*100)</f>
        <v>100.04166666666667</v>
      </c>
    </row>
    <row r="12" spans="1:6" ht="77.25" x14ac:dyDescent="0.25">
      <c r="A12" s="20" t="s">
        <v>58</v>
      </c>
      <c r="B12" s="22" t="s">
        <v>59</v>
      </c>
      <c r="C12" s="8">
        <v>287936.59999999998</v>
      </c>
      <c r="D12" s="44">
        <v>287936.59999999998</v>
      </c>
      <c r="E12" s="9">
        <v>44039.55</v>
      </c>
      <c r="F12" s="33">
        <v>0</v>
      </c>
    </row>
    <row r="13" spans="1:6" ht="39" x14ac:dyDescent="0.25">
      <c r="A13" s="20" t="s">
        <v>88</v>
      </c>
      <c r="B13" s="22" t="s">
        <v>87</v>
      </c>
      <c r="C13" s="8">
        <v>0</v>
      </c>
      <c r="D13" s="44">
        <v>0.05</v>
      </c>
      <c r="E13" s="9">
        <v>0</v>
      </c>
      <c r="F13" s="33">
        <v>0</v>
      </c>
    </row>
    <row r="14" spans="1:6" x14ac:dyDescent="0.25">
      <c r="A14" s="24" t="s">
        <v>76</v>
      </c>
      <c r="B14" s="25" t="s">
        <v>29</v>
      </c>
      <c r="C14" s="5">
        <v>9000</v>
      </c>
      <c r="D14" s="45">
        <f>SUM(D15)</f>
        <v>3226.52</v>
      </c>
      <c r="E14" s="15">
        <v>0</v>
      </c>
      <c r="F14" s="39">
        <v>0</v>
      </c>
    </row>
    <row r="15" spans="1:6" x14ac:dyDescent="0.25">
      <c r="A15" s="20" t="s">
        <v>30</v>
      </c>
      <c r="B15" s="22" t="s">
        <v>31</v>
      </c>
      <c r="C15" s="8">
        <v>9000</v>
      </c>
      <c r="D15" s="44">
        <v>3226.52</v>
      </c>
      <c r="E15" s="9">
        <v>0</v>
      </c>
      <c r="F15" s="34">
        <f t="shared" ref="F15:F23" si="0">SUM(D15/C15*100)</f>
        <v>35.850222222222222</v>
      </c>
    </row>
    <row r="16" spans="1:6" x14ac:dyDescent="0.25">
      <c r="A16" s="10" t="s">
        <v>55</v>
      </c>
      <c r="B16" s="11" t="s">
        <v>7</v>
      </c>
      <c r="C16" s="5">
        <f>C17+C18+C19</f>
        <v>1840000</v>
      </c>
      <c r="D16" s="42">
        <f>D17+D18+D19</f>
        <v>299360.55</v>
      </c>
      <c r="E16" s="5">
        <v>808224.39</v>
      </c>
      <c r="F16" s="35">
        <f t="shared" si="0"/>
        <v>16.269595108695651</v>
      </c>
    </row>
    <row r="17" spans="1:6" ht="39" x14ac:dyDescent="0.25">
      <c r="A17" s="10" t="s">
        <v>33</v>
      </c>
      <c r="B17" s="12" t="s">
        <v>8</v>
      </c>
      <c r="C17" s="8">
        <v>770000</v>
      </c>
      <c r="D17" s="44">
        <v>78503.83</v>
      </c>
      <c r="E17" s="9">
        <v>327284.83</v>
      </c>
      <c r="F17" s="33">
        <f t="shared" si="0"/>
        <v>10.195302597402597</v>
      </c>
    </row>
    <row r="18" spans="1:6" ht="26.25" x14ac:dyDescent="0.25">
      <c r="A18" s="10" t="s">
        <v>34</v>
      </c>
      <c r="B18" s="12" t="s">
        <v>9</v>
      </c>
      <c r="C18" s="8">
        <v>310000</v>
      </c>
      <c r="D18" s="44">
        <v>115795.04</v>
      </c>
      <c r="E18" s="9">
        <v>166177.4</v>
      </c>
      <c r="F18" s="33">
        <f t="shared" si="0"/>
        <v>37.353238709677413</v>
      </c>
    </row>
    <row r="19" spans="1:6" ht="26.25" x14ac:dyDescent="0.25">
      <c r="A19" s="10" t="s">
        <v>35</v>
      </c>
      <c r="B19" s="12" t="s">
        <v>10</v>
      </c>
      <c r="C19" s="8">
        <v>760000</v>
      </c>
      <c r="D19" s="44">
        <v>105061.68</v>
      </c>
      <c r="E19" s="9">
        <v>314762.15999999997</v>
      </c>
      <c r="F19" s="33">
        <f t="shared" si="0"/>
        <v>13.823905263157894</v>
      </c>
    </row>
    <row r="20" spans="1:6" x14ac:dyDescent="0.25">
      <c r="A20" s="41" t="s">
        <v>75</v>
      </c>
      <c r="B20" s="11" t="s">
        <v>72</v>
      </c>
      <c r="C20" s="5">
        <f>SUM(C21)</f>
        <v>100</v>
      </c>
      <c r="D20" s="45">
        <v>100</v>
      </c>
      <c r="E20" s="15">
        <v>0</v>
      </c>
      <c r="F20" s="35">
        <v>0</v>
      </c>
    </row>
    <row r="21" spans="1:6" ht="51.75" x14ac:dyDescent="0.25">
      <c r="A21" s="10" t="s">
        <v>74</v>
      </c>
      <c r="B21" s="40" t="s">
        <v>73</v>
      </c>
      <c r="C21" s="8">
        <v>100</v>
      </c>
      <c r="D21" s="44">
        <v>100</v>
      </c>
      <c r="E21" s="9">
        <v>0</v>
      </c>
      <c r="F21" s="33">
        <f>SUM(D21/C21*100)</f>
        <v>100</v>
      </c>
    </row>
    <row r="22" spans="1:6" ht="15.75" x14ac:dyDescent="0.25">
      <c r="A22" s="51" t="s">
        <v>23</v>
      </c>
      <c r="B22" s="52"/>
      <c r="C22" s="23">
        <f>SUM(C23+C27+C31+C33+C35)</f>
        <v>305046.17</v>
      </c>
      <c r="D22" s="42">
        <f>SUM(D23+D27+D31+D33+D35)</f>
        <v>308452.09000000003</v>
      </c>
      <c r="E22" s="23">
        <v>199483.16</v>
      </c>
      <c r="F22" s="37">
        <f t="shared" si="0"/>
        <v>101.11652606554608</v>
      </c>
    </row>
    <row r="23" spans="1:6" ht="26.25" x14ac:dyDescent="0.25">
      <c r="A23" s="10" t="s">
        <v>37</v>
      </c>
      <c r="B23" s="11" t="s">
        <v>11</v>
      </c>
      <c r="C23" s="5">
        <f>SUM(C25:C25)</f>
        <v>5600.48</v>
      </c>
      <c r="D23" s="46">
        <f>SUM(D25:D25)</f>
        <v>5003.95</v>
      </c>
      <c r="E23" s="5">
        <v>18071.580000000002</v>
      </c>
      <c r="F23" s="35">
        <f t="shared" si="0"/>
        <v>89.348591549295776</v>
      </c>
    </row>
    <row r="24" spans="1:6" ht="64.5" hidden="1" x14ac:dyDescent="0.25">
      <c r="A24" s="10" t="s">
        <v>12</v>
      </c>
      <c r="B24" s="12" t="s">
        <v>13</v>
      </c>
      <c r="C24" s="8"/>
      <c r="D24" s="44"/>
      <c r="E24" s="9"/>
      <c r="F24" s="18"/>
    </row>
    <row r="25" spans="1:6" ht="64.5" x14ac:dyDescent="0.25">
      <c r="A25" s="10" t="s">
        <v>36</v>
      </c>
      <c r="B25" s="12" t="s">
        <v>38</v>
      </c>
      <c r="C25" s="8">
        <v>5600.48</v>
      </c>
      <c r="D25" s="44">
        <v>5003.95</v>
      </c>
      <c r="E25" s="9">
        <v>3271.58</v>
      </c>
      <c r="F25" s="33">
        <f t="shared" ref="F25:F29" si="1">SUM(D25/C25*100)</f>
        <v>89.348591549295776</v>
      </c>
    </row>
    <row r="26" spans="1:6" ht="26.25" x14ac:dyDescent="0.25">
      <c r="A26" s="10" t="s">
        <v>78</v>
      </c>
      <c r="B26" s="12" t="s">
        <v>79</v>
      </c>
      <c r="C26" s="8">
        <v>0</v>
      </c>
      <c r="D26" s="44">
        <v>0</v>
      </c>
      <c r="E26" s="9">
        <v>14800</v>
      </c>
      <c r="F26" s="33">
        <v>0</v>
      </c>
    </row>
    <row r="27" spans="1:6" ht="26.25" x14ac:dyDescent="0.25">
      <c r="A27" s="30" t="s">
        <v>39</v>
      </c>
      <c r="B27" s="11" t="s">
        <v>14</v>
      </c>
      <c r="C27" s="5">
        <f>SUM(C28:C29)</f>
        <v>265660.51</v>
      </c>
      <c r="D27" s="42">
        <f>SUM(D28+D29)</f>
        <v>268636.3</v>
      </c>
      <c r="E27" s="5">
        <v>177411.58</v>
      </c>
      <c r="F27" s="32">
        <f t="shared" si="1"/>
        <v>101.12014766515354</v>
      </c>
    </row>
    <row r="28" spans="1:6" ht="25.5" x14ac:dyDescent="0.25">
      <c r="A28" s="10" t="s">
        <v>40</v>
      </c>
      <c r="B28" s="13" t="s">
        <v>41</v>
      </c>
      <c r="C28" s="8">
        <v>30000</v>
      </c>
      <c r="D28" s="44">
        <v>23500</v>
      </c>
      <c r="E28" s="9">
        <v>26750</v>
      </c>
      <c r="F28" s="33">
        <f t="shared" si="1"/>
        <v>78.333333333333329</v>
      </c>
    </row>
    <row r="29" spans="1:6" ht="38.25" x14ac:dyDescent="0.25">
      <c r="A29" s="10" t="s">
        <v>48</v>
      </c>
      <c r="B29" s="13" t="s">
        <v>57</v>
      </c>
      <c r="C29" s="8">
        <v>235660.51</v>
      </c>
      <c r="D29" s="44">
        <v>245136.3</v>
      </c>
      <c r="E29" s="9">
        <v>118853.08</v>
      </c>
      <c r="F29" s="33">
        <f t="shared" si="1"/>
        <v>104.02094945818456</v>
      </c>
    </row>
    <row r="30" spans="1:6" x14ac:dyDescent="0.25">
      <c r="A30" s="10" t="s">
        <v>80</v>
      </c>
      <c r="B30" s="13" t="s">
        <v>81</v>
      </c>
      <c r="C30" s="8">
        <v>0</v>
      </c>
      <c r="D30" s="44">
        <v>0</v>
      </c>
      <c r="E30" s="9">
        <v>31808.5</v>
      </c>
      <c r="F30" s="33">
        <v>0</v>
      </c>
    </row>
    <row r="31" spans="1:6" x14ac:dyDescent="0.25">
      <c r="A31" s="30" t="s">
        <v>61</v>
      </c>
      <c r="B31" s="14" t="s">
        <v>64</v>
      </c>
      <c r="C31" s="5">
        <f>SUM(C32)</f>
        <v>3785.18</v>
      </c>
      <c r="D31" s="45">
        <f>SUM(D32)</f>
        <v>6011.84</v>
      </c>
      <c r="E31" s="15">
        <v>0</v>
      </c>
      <c r="F31" s="35">
        <v>100</v>
      </c>
    </row>
    <row r="32" spans="1:6" ht="38.25" x14ac:dyDescent="0.25">
      <c r="A32" s="10" t="s">
        <v>63</v>
      </c>
      <c r="B32" s="13" t="s">
        <v>62</v>
      </c>
      <c r="C32" s="8">
        <v>3785.18</v>
      </c>
      <c r="D32" s="44">
        <v>6011.84</v>
      </c>
      <c r="E32" s="9">
        <v>0</v>
      </c>
      <c r="F32" s="33">
        <v>100</v>
      </c>
    </row>
    <row r="33" spans="1:6" x14ac:dyDescent="0.25">
      <c r="A33" s="30" t="s">
        <v>60</v>
      </c>
      <c r="B33" s="14" t="s">
        <v>67</v>
      </c>
      <c r="C33" s="5">
        <v>25200</v>
      </c>
      <c r="D33" s="45">
        <v>25200</v>
      </c>
      <c r="E33" s="15">
        <v>0</v>
      </c>
      <c r="F33" s="35">
        <v>100</v>
      </c>
    </row>
    <row r="34" spans="1:6" ht="38.25" x14ac:dyDescent="0.25">
      <c r="A34" s="10" t="s">
        <v>66</v>
      </c>
      <c r="B34" s="13" t="s">
        <v>65</v>
      </c>
      <c r="C34" s="8">
        <v>25200</v>
      </c>
      <c r="D34" s="44">
        <v>25200</v>
      </c>
      <c r="E34" s="9">
        <v>0</v>
      </c>
      <c r="F34" s="33">
        <v>100</v>
      </c>
    </row>
    <row r="35" spans="1:6" x14ac:dyDescent="0.25">
      <c r="A35" s="30" t="s">
        <v>43</v>
      </c>
      <c r="B35" s="14" t="s">
        <v>15</v>
      </c>
      <c r="C35" s="5">
        <f>C36</f>
        <v>4800</v>
      </c>
      <c r="D35" s="45">
        <f>D36</f>
        <v>3600</v>
      </c>
      <c r="E35" s="15">
        <f>SUM(E36)</f>
        <v>4000</v>
      </c>
      <c r="F35" s="32">
        <v>25</v>
      </c>
    </row>
    <row r="36" spans="1:6" x14ac:dyDescent="0.25">
      <c r="A36" s="10" t="s">
        <v>42</v>
      </c>
      <c r="B36" s="13" t="s">
        <v>15</v>
      </c>
      <c r="C36" s="8">
        <v>4800</v>
      </c>
      <c r="D36" s="44">
        <v>3600</v>
      </c>
      <c r="E36" s="9">
        <v>4000</v>
      </c>
      <c r="F36" s="31">
        <f>SUM(D36/C36*100)</f>
        <v>75</v>
      </c>
    </row>
    <row r="37" spans="1:6" ht="21" customHeight="1" x14ac:dyDescent="0.25">
      <c r="A37" s="26" t="s">
        <v>44</v>
      </c>
      <c r="B37" s="27" t="s">
        <v>24</v>
      </c>
      <c r="C37" s="23">
        <f>SUM(C38+C47)</f>
        <v>17130327.969999999</v>
      </c>
      <c r="D37" s="42">
        <f>SUM(D38+D47)</f>
        <v>12691607.5</v>
      </c>
      <c r="E37" s="23">
        <f>SUM(E38+E47)</f>
        <v>11933018.889999999</v>
      </c>
      <c r="F37" s="37">
        <f>SUM(D37/C37*100)</f>
        <v>74.088526047058522</v>
      </c>
    </row>
    <row r="38" spans="1:6" ht="39" x14ac:dyDescent="0.25">
      <c r="A38" s="10" t="s">
        <v>45</v>
      </c>
      <c r="B38" s="12" t="s">
        <v>16</v>
      </c>
      <c r="C38" s="8">
        <f>SUM(C39:C46)</f>
        <v>17234835.969999999</v>
      </c>
      <c r="D38" s="46">
        <f>SUM(D39:D46)</f>
        <v>12796115.5</v>
      </c>
      <c r="E38" s="8">
        <f>SUM(E39:E45)</f>
        <v>11934539.939999999</v>
      </c>
      <c r="F38" s="33">
        <f>SUM(D38/C38*100)</f>
        <v>74.245647143226051</v>
      </c>
    </row>
    <row r="39" spans="1:6" ht="26.25" x14ac:dyDescent="0.25">
      <c r="A39" s="10" t="s">
        <v>54</v>
      </c>
      <c r="B39" s="12" t="s">
        <v>17</v>
      </c>
      <c r="C39" s="8">
        <v>10637200</v>
      </c>
      <c r="D39" s="44">
        <v>7977901</v>
      </c>
      <c r="E39" s="9">
        <v>7977901</v>
      </c>
      <c r="F39" s="33">
        <f>SUM(D39/C39*100)</f>
        <v>75.000009400970185</v>
      </c>
    </row>
    <row r="40" spans="1:6" ht="26.25" x14ac:dyDescent="0.25">
      <c r="A40" s="10" t="s">
        <v>53</v>
      </c>
      <c r="B40" s="12" t="s">
        <v>22</v>
      </c>
      <c r="C40" s="8">
        <v>774075.17</v>
      </c>
      <c r="D40" s="44">
        <v>580557.17000000004</v>
      </c>
      <c r="E40" s="9">
        <v>411803.12</v>
      </c>
      <c r="F40" s="33">
        <f>SUM(D40/C40*100)</f>
        <v>75.000102380237834</v>
      </c>
    </row>
    <row r="41" spans="1:6" ht="26.25" x14ac:dyDescent="0.25">
      <c r="A41" s="10" t="s">
        <v>82</v>
      </c>
      <c r="B41" s="12" t="s">
        <v>83</v>
      </c>
      <c r="C41" s="8">
        <v>0</v>
      </c>
      <c r="D41" s="44">
        <v>0</v>
      </c>
      <c r="E41" s="9">
        <v>107527</v>
      </c>
      <c r="F41" s="33">
        <v>0</v>
      </c>
    </row>
    <row r="42" spans="1:6" x14ac:dyDescent="0.25">
      <c r="A42" s="10" t="s">
        <v>69</v>
      </c>
      <c r="B42" s="12" t="s">
        <v>68</v>
      </c>
      <c r="C42" s="8">
        <v>344526.53</v>
      </c>
      <c r="D42" s="44">
        <v>344526.53</v>
      </c>
      <c r="E42" s="9">
        <v>0</v>
      </c>
      <c r="F42" s="33">
        <v>100</v>
      </c>
    </row>
    <row r="43" spans="1:6" x14ac:dyDescent="0.25">
      <c r="A43" s="10" t="s">
        <v>52</v>
      </c>
      <c r="B43" s="13" t="s">
        <v>18</v>
      </c>
      <c r="C43" s="8">
        <v>1662026.01</v>
      </c>
      <c r="D43" s="44">
        <v>986257.14</v>
      </c>
      <c r="E43" s="9">
        <v>726386</v>
      </c>
      <c r="F43" s="33">
        <f t="shared" ref="F43:F48" si="2">SUM(D43/C43*100)</f>
        <v>59.340656166987429</v>
      </c>
    </row>
    <row r="44" spans="1:6" ht="39" x14ac:dyDescent="0.25">
      <c r="A44" s="10" t="s">
        <v>51</v>
      </c>
      <c r="B44" s="12" t="s">
        <v>19</v>
      </c>
      <c r="C44" s="8">
        <v>288600</v>
      </c>
      <c r="D44" s="44">
        <v>192738.06</v>
      </c>
      <c r="E44" s="9">
        <v>151725</v>
      </c>
      <c r="F44" s="33">
        <f t="shared" si="2"/>
        <v>66.783804573804574</v>
      </c>
    </row>
    <row r="45" spans="1:6" ht="26.25" x14ac:dyDescent="0.25">
      <c r="A45" s="10" t="s">
        <v>50</v>
      </c>
      <c r="B45" s="12" t="s">
        <v>46</v>
      </c>
      <c r="C45" s="8">
        <v>3499173.2</v>
      </c>
      <c r="D45" s="44">
        <v>2696435.6</v>
      </c>
      <c r="E45" s="9">
        <v>2559197.8199999998</v>
      </c>
      <c r="F45" s="33">
        <f t="shared" si="2"/>
        <v>77.059220732486182</v>
      </c>
    </row>
    <row r="46" spans="1:6" ht="26.25" x14ac:dyDescent="0.25">
      <c r="A46" s="10" t="s">
        <v>71</v>
      </c>
      <c r="B46" s="12" t="s">
        <v>70</v>
      </c>
      <c r="C46" s="8">
        <v>29235.06</v>
      </c>
      <c r="D46" s="44">
        <v>17700</v>
      </c>
      <c r="E46" s="9">
        <v>0</v>
      </c>
      <c r="F46" s="33">
        <f t="shared" si="2"/>
        <v>60.543744394572819</v>
      </c>
    </row>
    <row r="47" spans="1:6" ht="38.25" x14ac:dyDescent="0.25">
      <c r="A47" s="38" t="s">
        <v>49</v>
      </c>
      <c r="B47" s="13" t="s">
        <v>20</v>
      </c>
      <c r="C47" s="8">
        <v>-104508</v>
      </c>
      <c r="D47" s="44">
        <v>-104508</v>
      </c>
      <c r="E47" s="9">
        <v>-1521.05</v>
      </c>
      <c r="F47" s="33">
        <f t="shared" si="2"/>
        <v>100</v>
      </c>
    </row>
    <row r="48" spans="1:6" x14ac:dyDescent="0.25">
      <c r="A48" s="3"/>
      <c r="B48" s="16" t="s">
        <v>21</v>
      </c>
      <c r="C48" s="5">
        <f>SUM(C37+C6)</f>
        <v>19892909.890000001</v>
      </c>
      <c r="D48" s="42">
        <f>SUM(D37+D6)</f>
        <v>13827703.550000001</v>
      </c>
      <c r="E48" s="5">
        <f>SUM(E37+E6)</f>
        <v>13199929.119999999</v>
      </c>
      <c r="F48" s="35">
        <f t="shared" si="2"/>
        <v>69.5107132463867</v>
      </c>
    </row>
  </sheetData>
  <mergeCells count="4">
    <mergeCell ref="D3:F3"/>
    <mergeCell ref="A1:F2"/>
    <mergeCell ref="A6:B6"/>
    <mergeCell ref="A22:B2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2023-10-03T11:30:03Z</dcterms:modified>
</cp:coreProperties>
</file>