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D28" i="1" l="1"/>
  <c r="F28" i="1" s="1"/>
  <c r="D5" i="1"/>
  <c r="F5" i="1" s="1"/>
  <c r="D10" i="1"/>
  <c r="F10" i="1" s="1"/>
  <c r="C12" i="1"/>
  <c r="D12" i="1"/>
  <c r="G14" i="1"/>
  <c r="D26" i="1"/>
  <c r="D15" i="1"/>
  <c r="F15" i="1" s="1"/>
  <c r="C15" i="1"/>
  <c r="D17" i="1"/>
  <c r="F17" i="1" s="1"/>
  <c r="F6" i="1"/>
  <c r="F7" i="1"/>
  <c r="F9" i="1"/>
  <c r="F11" i="1"/>
  <c r="F16" i="1"/>
  <c r="F19" i="1"/>
  <c r="F22" i="1"/>
  <c r="F23" i="1"/>
  <c r="F24" i="1"/>
  <c r="F25" i="1"/>
  <c r="G6" i="1"/>
  <c r="G7" i="1"/>
  <c r="G8" i="1"/>
  <c r="G9" i="1"/>
  <c r="G10" i="1"/>
  <c r="G11" i="1"/>
  <c r="G13" i="1"/>
  <c r="G16" i="1"/>
  <c r="G17" i="1"/>
  <c r="G18" i="1"/>
  <c r="G19" i="1"/>
  <c r="G20" i="1"/>
  <c r="G21" i="1"/>
  <c r="G22" i="1"/>
  <c r="G23" i="1"/>
  <c r="G24" i="1"/>
  <c r="G25" i="1"/>
  <c r="G26" i="1"/>
  <c r="G27" i="1"/>
  <c r="D20" i="1"/>
  <c r="D22" i="1"/>
  <c r="G12" i="1" l="1"/>
  <c r="G15" i="1"/>
  <c r="E26" i="1"/>
  <c r="E24" i="1"/>
  <c r="E22" i="1"/>
  <c r="E20" i="1"/>
  <c r="E5" i="1"/>
  <c r="E17" i="1"/>
  <c r="E15" i="1" l="1"/>
  <c r="E10" i="1" l="1"/>
  <c r="E28" i="1" l="1"/>
  <c r="C26" i="1"/>
  <c r="C24" i="1"/>
  <c r="C22" i="1"/>
  <c r="C20" i="1"/>
  <c r="C17" i="1"/>
  <c r="C5" i="1"/>
  <c r="G5" i="1" s="1"/>
  <c r="C28" i="1" l="1"/>
  <c r="G28" i="1" s="1"/>
</calcChain>
</file>

<file path=xl/sharedStrings.xml><?xml version="1.0" encoding="utf-8"?>
<sst xmlns="http://schemas.openxmlformats.org/spreadsheetml/2006/main" count="55" uniqueCount="55">
  <si>
    <t>Наименование показателей</t>
  </si>
  <si>
    <t>раздел, подраздел</t>
  </si>
  <si>
    <t>Процент исполнения к уточненным бюджетным назначениям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</si>
  <si>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</si>
  <si>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</si>
  <si>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</si>
  <si>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</si>
  <si>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</si>
  <si>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</si>
  <si>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</si>
  <si>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</si>
  <si>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</si>
  <si>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</si>
  <si>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</si>
  <si>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</si>
  <si>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</si>
  <si>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</si>
  <si>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</si>
  <si>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</si>
  <si>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</si>
  <si>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</si>
  <si>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</si>
  <si>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</si>
  <si>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</si>
  <si>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ИТОГО РАСХОДОВ</t>
  </si>
  <si>
    <t>0102</t>
  </si>
  <si>
    <t>0104</t>
  </si>
  <si>
    <t>0111</t>
  </si>
  <si>
    <t>0113</t>
  </si>
  <si>
    <t>0200</t>
  </si>
  <si>
    <t>0203</t>
  </si>
  <si>
    <t>0300</t>
  </si>
  <si>
    <t>0309</t>
  </si>
  <si>
    <t>0400</t>
  </si>
  <si>
    <t>0409</t>
  </si>
  <si>
    <t>0500</t>
  </si>
  <si>
    <t>0502</t>
  </si>
  <si>
    <t>0503</t>
  </si>
  <si>
    <t>0800</t>
  </si>
  <si>
    <t>0801</t>
  </si>
  <si>
    <t>1000</t>
  </si>
  <si>
    <t>1001</t>
  </si>
  <si>
    <t>1100</t>
  </si>
  <si>
    <t>1101</t>
  </si>
  <si>
    <t>ОБРАЗОВАНИЕ</t>
  </si>
  <si>
    <t>Профессиональная подготовка,повышение квалификации</t>
  </si>
  <si>
    <t>0700</t>
  </si>
  <si>
    <t>0705</t>
  </si>
  <si>
    <t>Исполнено за 1 квартал 2024 года</t>
  </si>
  <si>
    <r>
      <rPr>
        <b/>
        <sz val="11"/>
        <color theme="1"/>
        <rFont val="Times New Roman"/>
        <family val="1"/>
        <charset val="204"/>
      </rPr>
      <t xml:space="preserve">Сведения об исполнении бюджета Ингарского сельского поселения по расходам в разрезе разделов и подразделов классификации в сравнении с запланированными значениями на соответствующий период (финансовый год) за 1 квартал 2025 года
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рублей</t>
    </r>
  </si>
  <si>
    <t>Динамика к 2024 году,%</t>
  </si>
  <si>
    <t>Уточненная бюджетная роспись на 2025 год</t>
  </si>
  <si>
    <t>Исполнено за 1 квартал 2025 года</t>
  </si>
  <si>
    <t>0310</t>
  </si>
  <si>
    <t>Защита населения и территории от черезвычайных ситуций природного и техногенного характера,гражданская оборона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</si>
</sst>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0" xfId="0" applyFont="1"/>
    <xf numFmtId="2" fontId="0" fillId="0" borderId="1" xfId="0" applyNumberFormat="1" applyBorder="1"/>
    <xf numFmtId="2" fontId="1" fillId="0" borderId="1" xfId="0" applyNumberFormat="1" applyFont="1" applyBorder="1"/>
    <xf numFmtId="49" fontId="0" fillId="0" borderId="1" xfId="0" applyNumberFormat="1" applyBorder="1"/>
    <xf numFmtId="49" fontId="1" fillId="0" borderId="1" xfId="0" applyNumberFormat="1" applyFont="1" applyBorder="1"/>
    <xf numFmtId="49" fontId="3" fillId="0" borderId="1" xfId="0" applyNumberFormat="1" applyFont="1" applyBorder="1"/>
    <xf numFmtId="0" fontId="0" fillId="2" borderId="0" xfId="0" applyFill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0" fontId="1" fillId="2" borderId="1" xfId="0" applyNumberFormat="1" applyFont="1" applyFill="1" applyBorder="1"/>
    <xf numFmtId="0" fontId="4" fillId="0" borderId="1" xfId="0" applyFont="1" applyBorder="1"/>
    <xf numFmtId="0" fontId="4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D29" sqref="D29"/>
    </sheetView>
  </sheetViews>
  <sheetFormatPr defaultRowHeight="15" x14ac:dyDescent="0.25"/>
  <cols>
    <col min="1" max="1" width="49.42578125" customWidth="1"/>
    <col min="2" max="2" width="11.28515625" customWidth="1"/>
    <col min="3" max="5" width="15.85546875" customWidth="1"/>
    <col min="6" max="6" width="13.5703125" customWidth="1"/>
    <col min="7" max="7" width="17.7109375" customWidth="1"/>
  </cols>
  <sheetData>
    <row r="1" spans="1:7" x14ac:dyDescent="0.25">
      <c r="A1" s="14" t="s">
        <v>49</v>
      </c>
      <c r="B1" s="15"/>
      <c r="C1" s="15"/>
      <c r="D1" s="15"/>
      <c r="E1" s="15"/>
      <c r="F1" s="15"/>
      <c r="G1" s="16"/>
    </row>
    <row r="2" spans="1:7" x14ac:dyDescent="0.25">
      <c r="A2" s="17"/>
      <c r="B2" s="18"/>
      <c r="C2" s="18"/>
      <c r="D2" s="18"/>
      <c r="E2" s="18"/>
      <c r="F2" s="18"/>
      <c r="G2" s="19"/>
    </row>
    <row r="3" spans="1:7" ht="46.5" customHeight="1" x14ac:dyDescent="0.25">
      <c r="A3" s="20"/>
      <c r="B3" s="21"/>
      <c r="C3" s="21"/>
      <c r="D3" s="21"/>
      <c r="E3" s="21"/>
      <c r="F3" s="21"/>
      <c r="G3" s="22"/>
    </row>
    <row r="4" spans="1:7" ht="75" x14ac:dyDescent="0.25">
      <c r="A4" s="1" t="s">
        <v>0</v>
      </c>
      <c r="B4" s="2" t="s">
        <v>1</v>
      </c>
      <c r="C4" s="3" t="s">
        <v>51</v>
      </c>
      <c r="D4" s="3" t="s">
        <v>52</v>
      </c>
      <c r="E4" s="3" t="s">
        <v>48</v>
      </c>
      <c r="F4" s="2" t="s">
        <v>50</v>
      </c>
      <c r="G4" s="2" t="s">
        <v>2</v>
      </c>
    </row>
    <row r="5" spans="1:7" x14ac:dyDescent="0.25">
      <c r="A5" s="4" t="s">
        <v>3</v>
      </c>
      <c r="B5" s="5" t="s">
        <v>4</v>
      </c>
      <c r="C5" s="9">
        <f>SUM(C6:C9)</f>
        <v>7138612.5099999998</v>
      </c>
      <c r="D5" s="9">
        <f>SUM(D6:D9)</f>
        <v>1714286.88</v>
      </c>
      <c r="E5" s="9">
        <f>SUM(E6:E9)</f>
        <v>1550527.58</v>
      </c>
      <c r="F5" s="23">
        <f>SUM(D5/E5)</f>
        <v>1.1056152125975081</v>
      </c>
      <c r="G5" s="23">
        <f>SUM(D5/C5)</f>
        <v>0.24014286776296812</v>
      </c>
    </row>
    <row r="6" spans="1:7" ht="45" x14ac:dyDescent="0.25">
      <c r="A6" s="2" t="s">
        <v>5</v>
      </c>
      <c r="B6" s="10" t="s">
        <v>25</v>
      </c>
      <c r="C6" s="8">
        <v>1361148.56</v>
      </c>
      <c r="D6" s="8">
        <v>325565.09999999998</v>
      </c>
      <c r="E6" s="8">
        <v>273437.02</v>
      </c>
      <c r="F6" s="23">
        <f t="shared" ref="F6:F28" si="0">SUM(D6/E6)</f>
        <v>1.1906401700837728</v>
      </c>
      <c r="G6" s="23">
        <f t="shared" ref="G6:G28" si="1">SUM(D6/C6)</f>
        <v>0.23918410492973666</v>
      </c>
    </row>
    <row r="7" spans="1:7" ht="60" x14ac:dyDescent="0.25">
      <c r="A7" s="2" t="s">
        <v>6</v>
      </c>
      <c r="B7" s="10" t="s">
        <v>26</v>
      </c>
      <c r="C7" s="8">
        <v>5403385.2999999998</v>
      </c>
      <c r="D7" s="8">
        <v>1163186.1299999999</v>
      </c>
      <c r="E7" s="8">
        <v>1054848.56</v>
      </c>
      <c r="F7" s="23">
        <f t="shared" si="0"/>
        <v>1.1027043825134479</v>
      </c>
      <c r="G7" s="23">
        <f t="shared" si="1"/>
        <v>0.21526988460363911</v>
      </c>
    </row>
    <row r="8" spans="1:7" x14ac:dyDescent="0.25">
      <c r="A8" s="1" t="s">
        <v>7</v>
      </c>
      <c r="B8" s="10" t="s">
        <v>27</v>
      </c>
      <c r="C8" s="8">
        <v>20000</v>
      </c>
      <c r="D8" s="8">
        <v>0</v>
      </c>
      <c r="E8" s="8">
        <v>0</v>
      </c>
      <c r="F8" s="23">
        <v>0</v>
      </c>
      <c r="G8" s="23">
        <f t="shared" si="1"/>
        <v>0</v>
      </c>
    </row>
    <row r="9" spans="1:7" x14ac:dyDescent="0.25">
      <c r="A9" s="1" t="s">
        <v>8</v>
      </c>
      <c r="B9" s="10" t="s">
        <v>28</v>
      </c>
      <c r="C9" s="8">
        <v>354078.65</v>
      </c>
      <c r="D9" s="8">
        <v>225535.65</v>
      </c>
      <c r="E9" s="8">
        <v>222242</v>
      </c>
      <c r="F9" s="23">
        <f t="shared" si="0"/>
        <v>1.014820106010565</v>
      </c>
      <c r="G9" s="23">
        <f t="shared" si="1"/>
        <v>0.63696483817931404</v>
      </c>
    </row>
    <row r="10" spans="1:7" x14ac:dyDescent="0.25">
      <c r="A10" s="4" t="s">
        <v>9</v>
      </c>
      <c r="B10" s="11" t="s">
        <v>29</v>
      </c>
      <c r="C10" s="9">
        <v>288600</v>
      </c>
      <c r="D10" s="9">
        <f>SUM(D11)</f>
        <v>68802</v>
      </c>
      <c r="E10" s="9">
        <f>SUM(E11)</f>
        <v>66402</v>
      </c>
      <c r="F10" s="23">
        <f t="shared" si="0"/>
        <v>1.0361434896539261</v>
      </c>
      <c r="G10" s="23">
        <f t="shared" si="1"/>
        <v>0.23839916839916839</v>
      </c>
    </row>
    <row r="11" spans="1:7" x14ac:dyDescent="0.25">
      <c r="A11" s="1" t="s">
        <v>10</v>
      </c>
      <c r="B11" s="10" t="s">
        <v>30</v>
      </c>
      <c r="C11" s="8">
        <v>412220</v>
      </c>
      <c r="D11" s="8">
        <v>68802</v>
      </c>
      <c r="E11" s="8">
        <v>66402</v>
      </c>
      <c r="F11" s="23">
        <f t="shared" si="0"/>
        <v>1.0361434896539261</v>
      </c>
      <c r="G11" s="23">
        <f t="shared" si="1"/>
        <v>0.16690602105671729</v>
      </c>
    </row>
    <row r="12" spans="1:7" ht="29.25" x14ac:dyDescent="0.25">
      <c r="A12" s="6" t="s">
        <v>11</v>
      </c>
      <c r="B12" s="11" t="s">
        <v>31</v>
      </c>
      <c r="C12" s="9">
        <f>SUM(C13+C14)</f>
        <v>350000</v>
      </c>
      <c r="D12" s="9">
        <f>SUM(D13+D14)</f>
        <v>6000</v>
      </c>
      <c r="E12" s="9">
        <v>0</v>
      </c>
      <c r="F12" s="23">
        <v>0</v>
      </c>
      <c r="G12" s="23">
        <f t="shared" si="1"/>
        <v>1.7142857142857144E-2</v>
      </c>
    </row>
    <row r="13" spans="1:7" ht="39" x14ac:dyDescent="0.25">
      <c r="A13" s="25" t="s">
        <v>54</v>
      </c>
      <c r="B13" s="10" t="s">
        <v>32</v>
      </c>
      <c r="C13" s="8">
        <v>200000</v>
      </c>
      <c r="D13" s="8">
        <v>0</v>
      </c>
      <c r="E13" s="8">
        <v>0</v>
      </c>
      <c r="F13" s="23">
        <v>0</v>
      </c>
      <c r="G13" s="23">
        <f t="shared" si="1"/>
        <v>0</v>
      </c>
    </row>
    <row r="14" spans="1:7" x14ac:dyDescent="0.25">
      <c r="A14" s="24" t="s">
        <v>12</v>
      </c>
      <c r="B14" s="10" t="s">
        <v>53</v>
      </c>
      <c r="C14" s="8">
        <v>150000</v>
      </c>
      <c r="D14" s="8">
        <v>6000</v>
      </c>
      <c r="E14" s="8">
        <v>0</v>
      </c>
      <c r="F14" s="23">
        <v>0</v>
      </c>
      <c r="G14" s="23">
        <f t="shared" si="1"/>
        <v>0.04</v>
      </c>
    </row>
    <row r="15" spans="1:7" x14ac:dyDescent="0.25">
      <c r="A15" s="4" t="s">
        <v>13</v>
      </c>
      <c r="B15" s="11" t="s">
        <v>33</v>
      </c>
      <c r="C15" s="9">
        <f>SUM(C16)</f>
        <v>2935541.69</v>
      </c>
      <c r="D15" s="9">
        <f>SUM(D16)</f>
        <v>811900</v>
      </c>
      <c r="E15" s="9">
        <f>SUM(E16)</f>
        <v>1920025</v>
      </c>
      <c r="F15" s="23">
        <f t="shared" si="0"/>
        <v>0.42285907735576361</v>
      </c>
      <c r="G15" s="23">
        <f t="shared" si="1"/>
        <v>0.27657587107883996</v>
      </c>
    </row>
    <row r="16" spans="1:7" x14ac:dyDescent="0.25">
      <c r="A16" s="1" t="s">
        <v>14</v>
      </c>
      <c r="B16" s="10" t="s">
        <v>34</v>
      </c>
      <c r="C16" s="8">
        <v>2935541.69</v>
      </c>
      <c r="D16" s="8">
        <v>811900</v>
      </c>
      <c r="E16" s="8">
        <v>1920025</v>
      </c>
      <c r="F16" s="23">
        <f t="shared" si="0"/>
        <v>0.42285907735576361</v>
      </c>
      <c r="G16" s="23">
        <f t="shared" si="1"/>
        <v>0.27657587107883996</v>
      </c>
    </row>
    <row r="17" spans="1:7" x14ac:dyDescent="0.25">
      <c r="A17" s="4" t="s">
        <v>15</v>
      </c>
      <c r="B17" s="11" t="s">
        <v>35</v>
      </c>
      <c r="C17" s="9">
        <f>SUM(C18:C19)</f>
        <v>2931519.42</v>
      </c>
      <c r="D17" s="9">
        <f>SUM(D18:D19)</f>
        <v>993030.79</v>
      </c>
      <c r="E17" s="9">
        <f>SUM(E18+E19)</f>
        <v>679585.89</v>
      </c>
      <c r="F17" s="23">
        <f t="shared" si="0"/>
        <v>1.4612292641920508</v>
      </c>
      <c r="G17" s="23">
        <f t="shared" si="1"/>
        <v>0.33874269541765478</v>
      </c>
    </row>
    <row r="18" spans="1:7" x14ac:dyDescent="0.25">
      <c r="A18" s="1" t="s">
        <v>16</v>
      </c>
      <c r="B18" s="10" t="s">
        <v>36</v>
      </c>
      <c r="C18" s="8">
        <v>270654</v>
      </c>
      <c r="D18" s="8">
        <v>2700</v>
      </c>
      <c r="E18" s="8">
        <v>0</v>
      </c>
      <c r="F18" s="23">
        <v>0</v>
      </c>
      <c r="G18" s="23">
        <f t="shared" si="1"/>
        <v>9.9758363076104545E-3</v>
      </c>
    </row>
    <row r="19" spans="1:7" x14ac:dyDescent="0.25">
      <c r="A19" s="1" t="s">
        <v>17</v>
      </c>
      <c r="B19" s="10" t="s">
        <v>37</v>
      </c>
      <c r="C19" s="8">
        <v>2660865.42</v>
      </c>
      <c r="D19" s="8">
        <v>990330.79</v>
      </c>
      <c r="E19" s="8">
        <v>679585.89</v>
      </c>
      <c r="F19" s="23">
        <f t="shared" si="0"/>
        <v>1.4572562564534706</v>
      </c>
      <c r="G19" s="23">
        <f t="shared" si="1"/>
        <v>0.37218371983653353</v>
      </c>
    </row>
    <row r="20" spans="1:7" x14ac:dyDescent="0.25">
      <c r="A20" s="4" t="s">
        <v>44</v>
      </c>
      <c r="B20" s="12" t="s">
        <v>46</v>
      </c>
      <c r="C20" s="9">
        <f>SUM(C21)</f>
        <v>8000</v>
      </c>
      <c r="D20" s="9">
        <f>SUM(D21)</f>
        <v>0</v>
      </c>
      <c r="E20" s="9">
        <f>SUM(E21)</f>
        <v>0</v>
      </c>
      <c r="F20" s="23">
        <v>0</v>
      </c>
      <c r="G20" s="23">
        <f t="shared" si="1"/>
        <v>0</v>
      </c>
    </row>
    <row r="21" spans="1:7" ht="30" x14ac:dyDescent="0.25">
      <c r="A21" s="2" t="s">
        <v>45</v>
      </c>
      <c r="B21" s="10" t="s">
        <v>47</v>
      </c>
      <c r="C21" s="8">
        <v>8000</v>
      </c>
      <c r="D21" s="8">
        <v>0</v>
      </c>
      <c r="E21" s="8">
        <v>0</v>
      </c>
      <c r="F21" s="23">
        <v>0</v>
      </c>
      <c r="G21" s="23">
        <f t="shared" si="1"/>
        <v>0</v>
      </c>
    </row>
    <row r="22" spans="1:7" x14ac:dyDescent="0.25">
      <c r="A22" s="4" t="s">
        <v>18</v>
      </c>
      <c r="B22" s="11" t="s">
        <v>38</v>
      </c>
      <c r="C22" s="9">
        <f>SUM(C23)</f>
        <v>7095915.9000000004</v>
      </c>
      <c r="D22" s="9">
        <f>SUM(D23)</f>
        <v>2003570.97</v>
      </c>
      <c r="E22" s="9">
        <f>SUM(E23)</f>
        <v>1773237.87</v>
      </c>
      <c r="F22" s="23">
        <f t="shared" si="0"/>
        <v>1.1298940790160317</v>
      </c>
      <c r="G22" s="23">
        <f t="shared" si="1"/>
        <v>0.2823555124152472</v>
      </c>
    </row>
    <row r="23" spans="1:7" x14ac:dyDescent="0.25">
      <c r="A23" s="1" t="s">
        <v>19</v>
      </c>
      <c r="B23" s="10" t="s">
        <v>39</v>
      </c>
      <c r="C23" s="8">
        <v>7095915.9000000004</v>
      </c>
      <c r="D23" s="8">
        <v>2003570.97</v>
      </c>
      <c r="E23" s="8">
        <v>1773237.87</v>
      </c>
      <c r="F23" s="23">
        <f t="shared" si="0"/>
        <v>1.1298940790160317</v>
      </c>
      <c r="G23" s="23">
        <f t="shared" si="1"/>
        <v>0.2823555124152472</v>
      </c>
    </row>
    <row r="24" spans="1:7" x14ac:dyDescent="0.25">
      <c r="A24" s="4" t="s">
        <v>20</v>
      </c>
      <c r="B24" s="10" t="s">
        <v>40</v>
      </c>
      <c r="C24" s="9">
        <f>SUM(C25)</f>
        <v>552600</v>
      </c>
      <c r="D24" s="9">
        <v>138000</v>
      </c>
      <c r="E24" s="9">
        <f>SUM(E25)</f>
        <v>138000</v>
      </c>
      <c r="F24" s="23">
        <f t="shared" si="0"/>
        <v>1</v>
      </c>
      <c r="G24" s="23">
        <f t="shared" si="1"/>
        <v>0.249728555917481</v>
      </c>
    </row>
    <row r="25" spans="1:7" x14ac:dyDescent="0.25">
      <c r="A25" s="1" t="s">
        <v>21</v>
      </c>
      <c r="B25" s="10" t="s">
        <v>41</v>
      </c>
      <c r="C25" s="8">
        <v>552600</v>
      </c>
      <c r="D25" s="8">
        <v>138000</v>
      </c>
      <c r="E25" s="8">
        <v>138000</v>
      </c>
      <c r="F25" s="23">
        <f t="shared" si="0"/>
        <v>1</v>
      </c>
      <c r="G25" s="23">
        <f t="shared" si="1"/>
        <v>0.249728555917481</v>
      </c>
    </row>
    <row r="26" spans="1:7" s="7" customFormat="1" x14ac:dyDescent="0.25">
      <c r="A26" s="4" t="s">
        <v>22</v>
      </c>
      <c r="B26" s="11" t="s">
        <v>42</v>
      </c>
      <c r="C26" s="9">
        <f>SUM(C27)</f>
        <v>100000</v>
      </c>
      <c r="D26" s="9">
        <f>SUM(D27)</f>
        <v>21250</v>
      </c>
      <c r="E26" s="9">
        <f>SUM(E27)</f>
        <v>0</v>
      </c>
      <c r="F26" s="23">
        <v>0</v>
      </c>
      <c r="G26" s="23">
        <f t="shared" si="1"/>
        <v>0.21249999999999999</v>
      </c>
    </row>
    <row r="27" spans="1:7" x14ac:dyDescent="0.25">
      <c r="A27" s="1" t="s">
        <v>23</v>
      </c>
      <c r="B27" s="10" t="s">
        <v>43</v>
      </c>
      <c r="C27" s="8">
        <v>100000</v>
      </c>
      <c r="D27" s="8">
        <v>21250</v>
      </c>
      <c r="E27" s="8">
        <v>0</v>
      </c>
      <c r="F27" s="23">
        <v>0</v>
      </c>
      <c r="G27" s="23">
        <f t="shared" si="1"/>
        <v>0.21249999999999999</v>
      </c>
    </row>
    <row r="28" spans="1:7" x14ac:dyDescent="0.25">
      <c r="A28" s="4" t="s">
        <v>24</v>
      </c>
      <c r="B28" s="10"/>
      <c r="C28" s="9">
        <f>SUM(C5+C10+C12+C15+C17+C20+C22+C24+C26)</f>
        <v>21400789.52</v>
      </c>
      <c r="D28" s="9">
        <f>SUM(D5+D10+D12+D15+D17+D22+D24+D26)</f>
        <v>5756840.6399999997</v>
      </c>
      <c r="E28" s="9">
        <f>SUM(E5+E10+E12+E15+E17+E20+E22+E24+E26)</f>
        <v>6127778.3399999999</v>
      </c>
      <c r="F28" s="23">
        <f t="shared" si="0"/>
        <v>0.939466201383518</v>
      </c>
      <c r="G28" s="23">
        <f t="shared" si="1"/>
        <v>0.26900132047090941</v>
      </c>
    </row>
    <row r="29" spans="1:7" x14ac:dyDescent="0.25">
      <c r="F29" s="13"/>
    </row>
    <row r="30" spans="1:7" x14ac:dyDescent="0.25">
      <c r="F30" s="13"/>
    </row>
    <row r="31" spans="1:7" x14ac:dyDescent="0.25">
      <c r="F31" s="13"/>
    </row>
    <row r="32" spans="1:7" x14ac:dyDescent="0.25">
      <c r="F32" s="13"/>
    </row>
    <row r="33" spans="6:6" x14ac:dyDescent="0.25">
      <c r="F33" s="13"/>
    </row>
    <row r="34" spans="6:6" x14ac:dyDescent="0.25">
      <c r="F34" s="13"/>
    </row>
  </sheetData>
  <mergeCells count="1">
    <mergeCell ref="A1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2025-04-16T06:48:34Z</dcterms:modified>
</cp:coreProperties>
</file>