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6585" windowWidth="14805" windowHeight="1530"/>
  </bookViews>
  <sheets>
    <sheet name="Январь (совет)" sheetId="35" r:id="rId1"/>
  </sheets>
  <definedNames>
    <definedName name="_xlnm.Print_Area" localSheetId="0">'Январь (совет)'!$A$1:$I$483</definedName>
  </definedNames>
  <calcPr calcId="152511"/>
</workbook>
</file>

<file path=xl/calcChain.xml><?xml version="1.0" encoding="utf-8"?>
<calcChain xmlns="http://schemas.openxmlformats.org/spreadsheetml/2006/main">
  <c r="E478" i="35" l="1"/>
  <c r="E477" i="35"/>
  <c r="E473" i="35"/>
  <c r="G469" i="35"/>
  <c r="G474" i="35" s="1"/>
  <c r="F469" i="35"/>
  <c r="F474" i="35" s="1"/>
  <c r="E469" i="35"/>
  <c r="E474" i="35" s="1"/>
  <c r="E464" i="35"/>
  <c r="G457" i="35"/>
  <c r="G458" i="35" s="1"/>
  <c r="F457" i="35"/>
  <c r="F458" i="35" s="1"/>
  <c r="E457" i="35"/>
  <c r="E458" i="35" s="1"/>
  <c r="E451" i="35"/>
  <c r="G447" i="35"/>
  <c r="G452" i="35" s="1"/>
  <c r="F447" i="35"/>
  <c r="F452" i="35" s="1"/>
  <c r="E447" i="35"/>
  <c r="E452" i="35" s="1"/>
  <c r="E442" i="35"/>
  <c r="G434" i="35"/>
  <c r="F434" i="35"/>
  <c r="E430" i="35"/>
  <c r="G424" i="35"/>
  <c r="F424" i="35"/>
  <c r="E424" i="35"/>
  <c r="E419" i="35"/>
  <c r="E416" i="35"/>
  <c r="E409" i="35"/>
  <c r="E406" i="35"/>
  <c r="E397" i="35"/>
  <c r="E394" i="35"/>
  <c r="E389" i="35"/>
  <c r="E391" i="35" s="1"/>
  <c r="E388" i="35"/>
  <c r="E380" i="35"/>
  <c r="E377" i="35"/>
  <c r="E372" i="35"/>
  <c r="E355" i="35"/>
  <c r="E353" i="35"/>
  <c r="E352" i="35"/>
  <c r="E327" i="35"/>
  <c r="E326" i="35"/>
  <c r="E315" i="35"/>
  <c r="E310" i="35"/>
  <c r="E311" i="35" s="1"/>
  <c r="E309" i="35"/>
  <c r="E304" i="35"/>
  <c r="E305" i="35" s="1"/>
  <c r="E298" i="35"/>
  <c r="E293" i="35"/>
  <c r="E289" i="35"/>
  <c r="E285" i="35"/>
  <c r="E286" i="35" s="1"/>
  <c r="E279" i="35"/>
  <c r="E274" i="35"/>
  <c r="E271" i="35"/>
  <c r="E262" i="35"/>
  <c r="E253" i="35"/>
  <c r="E240" i="35"/>
  <c r="E236" i="35"/>
  <c r="E228" i="35"/>
  <c r="E222" i="35"/>
  <c r="E219" i="35"/>
  <c r="E215" i="35"/>
  <c r="E213" i="35"/>
  <c r="E209" i="35"/>
  <c r="E206" i="35"/>
  <c r="E205" i="35"/>
  <c r="E204" i="35"/>
  <c r="E201" i="35"/>
  <c r="E199" i="35"/>
  <c r="E194" i="35"/>
  <c r="E190" i="35"/>
  <c r="E187" i="35"/>
  <c r="E183" i="35"/>
  <c r="E185" i="35" s="1"/>
  <c r="E179" i="35"/>
  <c r="E176" i="35"/>
  <c r="E173" i="35"/>
  <c r="E167" i="35"/>
  <c r="E163" i="35"/>
  <c r="E160" i="35"/>
  <c r="E154" i="35"/>
  <c r="E150" i="35"/>
  <c r="E142" i="35"/>
  <c r="E135" i="35"/>
  <c r="E128" i="35"/>
  <c r="E107" i="35"/>
  <c r="E83" i="35"/>
  <c r="E71" i="35"/>
  <c r="E34" i="35"/>
  <c r="E30" i="35"/>
  <c r="E28" i="35"/>
  <c r="E207" i="35" l="1"/>
  <c r="E155" i="35"/>
  <c r="E195" i="35"/>
  <c r="E223" i="35"/>
  <c r="E331" i="35"/>
  <c r="E299" i="35"/>
  <c r="E168" i="35"/>
  <c r="E364" i="35"/>
  <c r="E434" i="35"/>
  <c r="E435" i="35" s="1"/>
</calcChain>
</file>

<file path=xl/sharedStrings.xml><?xml version="1.0" encoding="utf-8"?>
<sst xmlns="http://schemas.openxmlformats.org/spreadsheetml/2006/main" count="1087" uniqueCount="350">
  <si>
    <t>РАСХОДЫ</t>
  </si>
  <si>
    <t>областной</t>
  </si>
  <si>
    <t>городской</t>
  </si>
  <si>
    <t>итого</t>
  </si>
  <si>
    <t>303 0113 0402091 244 226</t>
  </si>
  <si>
    <t>073 0702 0328015 244 310</t>
  </si>
  <si>
    <t>073 0702 0328015 111 211</t>
  </si>
  <si>
    <t>073 0702 0328015 111 213</t>
  </si>
  <si>
    <t>073 0702 0320259 244 340</t>
  </si>
  <si>
    <t>1. Администрация Приволжского муниципального района</t>
  </si>
  <si>
    <t xml:space="preserve">Всего </t>
  </si>
  <si>
    <t>303 0113 2422093 244 226</t>
  </si>
  <si>
    <t>районный</t>
  </si>
  <si>
    <t>303 0412 0718126 414 310</t>
  </si>
  <si>
    <t>Уточнение вида расходов</t>
  </si>
  <si>
    <t>Покраска бордюров автомобильных дорог общего пользования местного значения</t>
  </si>
  <si>
    <t>межбюджетные трансферты</t>
  </si>
  <si>
    <t>303 0409 2612020 244 225</t>
  </si>
  <si>
    <t>303 0409 2652005 244 225</t>
  </si>
  <si>
    <t>073 0701 0318017 244 340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</si>
  <si>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на учебники и учебные, учебно-наглядные пособия, технические средства обучения, игры, игрушки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</si>
  <si>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общеобразовательных организациях, включая расходы на оплату труда, на учебники и учебные, учебно-наглядные пособия, технические средства обучения, игры, игрушки (за исключением расходов на содержание зданий и оплату коммунальных услуг)</t>
  </si>
  <si>
    <t>Расходы на обеспечение деятельности (оказание услуг) муниципальных учреждений общего образования</t>
  </si>
  <si>
    <t>увеличение на 2015 год</t>
  </si>
  <si>
    <t>303 0409 5390190 244 225</t>
  </si>
  <si>
    <t>303 0501 2722002 244 226</t>
  </si>
  <si>
    <t>Капитальный ремонт государственного жилищного фонда субъектов РФ и муниципального жилищного фонда</t>
  </si>
  <si>
    <t>Снос аварийного жилья с хозяйственными постройками</t>
  </si>
  <si>
    <t>сокращение на 2015 год</t>
  </si>
  <si>
    <t>перераспределение на 2015 год</t>
  </si>
  <si>
    <t>Всего на 2015 год</t>
  </si>
  <si>
    <t>ВСЕГО РАСХОДЫ в 2016 году</t>
  </si>
  <si>
    <t>ДЕФИЦИТ/ПРОФИЦИТ (2016год)</t>
  </si>
  <si>
    <t>Мероприятия по приобретению и установке систем видеонаблюдения аппаратно-программного комплекса «Безопасный город»</t>
  </si>
  <si>
    <t>304 0113 2549003 244 225</t>
  </si>
  <si>
    <t>303 0113 0402093 244 226</t>
  </si>
  <si>
    <t>303 0113 0402094 244 226</t>
  </si>
  <si>
    <t>303 0113 0402095 244 226</t>
  </si>
  <si>
    <t>Проведение независимой оценки размера арендной платы, рыночной стоимости муниципального имущества, а также земельных участков, находящихся в государственной собственности до разграничения</t>
  </si>
  <si>
    <t xml:space="preserve">Техническое обслуживание объектов муниципальной собственности </t>
  </si>
  <si>
    <t>Выполнение кадастровых работ по межеванию, формированию земельных участков</t>
  </si>
  <si>
    <t>Расходы на обеспечение деятельности (оказание услуг) муниципальных учреждений дошкольного образования</t>
  </si>
  <si>
    <t>Расходы на обеспечение деятельности (оказание услуг) муниципальных учреждений культуры, связанных с библиотечным обслуживанием населения</t>
  </si>
  <si>
    <t>Перераспределение бюджетных ассигнований</t>
  </si>
  <si>
    <t>303 0113 4097010 880 290</t>
  </si>
  <si>
    <t>073 0701 0318017 111 213</t>
  </si>
  <si>
    <t>Развитие внутреннего и въездного туризма в Российской Федерации (2011-2018 годы)</t>
  </si>
  <si>
    <t>Летнее содержание автомобильных дорог общего пользования местного назначения</t>
  </si>
  <si>
    <t>303 0409 2612002 244 225</t>
  </si>
  <si>
    <t>Расходы,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на 2015 год</t>
  </si>
  <si>
    <t>303 0409 2612003 244 225</t>
  </si>
  <si>
    <t>федеральный</t>
  </si>
  <si>
    <t>073 0702 0348142 100</t>
  </si>
  <si>
    <t>073 0702 0328016 630 242</t>
  </si>
  <si>
    <t>Возмещение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</si>
  <si>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>073 0702 0328015 100</t>
  </si>
  <si>
    <t xml:space="preserve"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общеобразовательных организациях, включая расходы на оплату труда, на учебники и учебные, учебно-наглядные пособия, технические средства обучения, игры, игрушки (за исключением расходов на содержание зданий и оплату коммунальных услуг) </t>
  </si>
  <si>
    <t>073 0701 0318017 100</t>
  </si>
  <si>
    <t>073 1004 0338011 313 262</t>
  </si>
  <si>
    <t>Осуществление переданных органам местного самоуправления государственных полномочий Ивановской области 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</si>
  <si>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Уменьшение лимитов бюджетных обязательств (36 %) в соответствии с Законом Ивановской области от 26.12.14 № 116-ОЗ</t>
  </si>
  <si>
    <t>Уменьшение лимитов бюджетных обязательств (1,3 %) в соответствии с Законом Ивановской области от 26.12.14 № 116-ОЗ</t>
  </si>
  <si>
    <t>Уменьшение лимитов бюджетных обязательств (5,9 %) в соответствии с Законом Ивановской области от 26.12.14 № 116-ОЗ</t>
  </si>
  <si>
    <t>Уменьшение лимитов бюджетных обязательств (5,7 %) в соответствии с Законом Ивановской области от 26.12.14 № 116-ОЗ</t>
  </si>
  <si>
    <t>Уменьшение лимитов бюджетных обязательств (15 %) в соответствии с Законом Ивановской области от 26.12.14 № 116-ОЗ</t>
  </si>
  <si>
    <t>Проведение ремонтных работ образовательных учреждений</t>
  </si>
  <si>
    <t>2. Отдел строительства администрации Приволжского муниципального района</t>
  </si>
  <si>
    <t>303 0412 0718157 414 310</t>
  </si>
  <si>
    <t>303 0412 0718159 414 310</t>
  </si>
  <si>
    <t>Строительство объекта «Замена тепловых сетей туристско-рекреационного кластера «Плёс»</t>
  </si>
  <si>
    <t>303 0412 0718167 414 310</t>
  </si>
  <si>
    <t>303 1102 0728076 414 310</t>
  </si>
  <si>
    <t>В соответствии с Законом Ивановской области от 26.12.2014 № 116-ОЗ, уведомлениями по расчетам между бюджетами, в целях приведения нормативных правовых актов в соответствие с действующим законодательством</t>
  </si>
  <si>
    <t>Строительство объекта "Создание комплекса обеспечивающей инфраструктуры туристско-рекреационного кластера «Плес»</t>
  </si>
  <si>
    <t>303 0412 0714002 414 310</t>
  </si>
  <si>
    <t>303 0412 0714003 414 310</t>
  </si>
  <si>
    <t>303 0412 0714004 414 310</t>
  </si>
  <si>
    <t>303 0412 0714005 414 310</t>
  </si>
  <si>
    <t>Строительство объекта «Создание сети водоснабжения туристско-рекреационного кластера «Плёс», 1 очередь»</t>
  </si>
  <si>
    <t>305 0412 0714010 414 310</t>
  </si>
  <si>
    <t>303 1102 0724001 414 310</t>
  </si>
  <si>
    <t>Строительство объекта «Спортивный центр с универсальным игровым залом и плавательным бассейном по адресному ориентиру: Ивановская область, Приволжский район, 400 метров на юго-запад от АЗС № 146» (1 очередь строительства)»</t>
  </si>
  <si>
    <t>Реализация мероприятий по модернизации объектов коммунальной инфраструктуры</t>
  </si>
  <si>
    <t>303 0502 1146002 810 241</t>
  </si>
  <si>
    <t>областной+      федеральный</t>
  </si>
  <si>
    <t>Расходы на проведение мероприятий для детей и молодежи</t>
  </si>
  <si>
    <t>Расходы на обеспечение деятельности (оказание услуг) муниципальных учреждений дополнительного образования</t>
  </si>
  <si>
    <t>Подготовка населения и организаций к действиям в чрезвычайной ситуации в мирное и военное время</t>
  </si>
  <si>
    <t>303 0503 2662001 244 225</t>
  </si>
  <si>
    <t xml:space="preserve">Организация озеленения территорий общего пользования </t>
  </si>
  <si>
    <t>054 0801 2240070 851 290</t>
  </si>
  <si>
    <t>304 0113 2549003 244 226</t>
  </si>
  <si>
    <t>054 0801 2238067 612 241</t>
  </si>
  <si>
    <t>304 0113 2539001 244 226</t>
  </si>
  <si>
    <t>305 0113 4090151 121 211</t>
  </si>
  <si>
    <t>073 0701 0310159 244 225 Доп.0001</t>
  </si>
  <si>
    <t>073 0701 0310159 244 340 Доп.0001</t>
  </si>
  <si>
    <t xml:space="preserve">Расходы на обеспечение деятельности (оказание услуг) муниципальных учреждений дошкольного образования </t>
  </si>
  <si>
    <t>073 0701 0310159 244 340 Доп.021</t>
  </si>
  <si>
    <t>303 0309 2539001 244 226</t>
  </si>
  <si>
    <t>Расходы, связанные с профилактическими мерами антитеррористической и антиэкстремисткой направленности</t>
  </si>
  <si>
    <t>Перераспределение средств на МКУ "Управление делами"</t>
  </si>
  <si>
    <t xml:space="preserve">Обеспечение правопорядка и безопасности на улицах  и в других общественных местах, проведение комплексных работ </t>
  </si>
  <si>
    <t>303 0409 2612009 244 225</t>
  </si>
  <si>
    <t xml:space="preserve">Перераспределение бюджетных ассигнований </t>
  </si>
  <si>
    <t>Перераспределение бюджетных ассигнований на финансовое обеспечение мероприятий, связанных с профилактическими мерами антитеррористической и антиэкстремисткой направленности</t>
  </si>
  <si>
    <t>Уменьшение лимитов бюджетных ассигнований на софинансирование программы Приволжского городского поселения  "Переселение граждан из аварийного жилья в 2015г."  в части переданных полномочий</t>
  </si>
  <si>
    <t>Обеспечение безопасности населения вследствии ЧС</t>
  </si>
  <si>
    <t>073 0702 0338008 621 241</t>
  </si>
  <si>
    <t>Организация питания  обучающихся  1-4 классов  муниципальных общеобразовательных организаций</t>
  </si>
  <si>
    <t>304 0113 4190770 111 211</t>
  </si>
  <si>
    <t>304 0113 4190770 111 213</t>
  </si>
  <si>
    <t>Организация предоставления государственных и муниципальных услуг на базе МФЦ</t>
  </si>
  <si>
    <t xml:space="preserve">Перераспределение бюджетных ассигнований с Администрации  Приволжского муниципального района в связи с переводом 2-х ставок специалистов в штат МКУ "Управление делами" </t>
  </si>
  <si>
    <t>Перераспределение бюджетных ассигнований на строительный контроль по ремонту автомобильных дорог</t>
  </si>
  <si>
    <t>Ремонт автомобильной дороги ул.Фрунзе,пер.Фрунзе,пер.Рабочий г.Приволжска</t>
  </si>
  <si>
    <t>Обслуживание светофорных объектов</t>
  </si>
  <si>
    <t>Строительный контроль за выполнением работ по ремонту автомобильных дорог</t>
  </si>
  <si>
    <t>303 0409 2652008 244 226</t>
  </si>
  <si>
    <t>Нанесение дорожной разметки</t>
  </si>
  <si>
    <t>Перераспределение бюджетных ассигнований на мероприятия по наненсению дорожной разметки</t>
  </si>
  <si>
    <t>303 0501 2722001 244 226</t>
  </si>
  <si>
    <t>303 1003 1115020 322 262           доп.666</t>
  </si>
  <si>
    <t>303 1003 1118027 322 262</t>
  </si>
  <si>
    <t>305 0501 2722001 244 226</t>
  </si>
  <si>
    <t>Обеспечение функций органов местного самоуправления</t>
  </si>
  <si>
    <t>Перераспределение бюджетных ассигнований на Отдел строительства в целях финансового обеспечения производства мероприятий по разработке проектной документации по объекту «Перепланировка и переустройство нежилых помещений для использования в качестве жилых по адресу: 155550, Ивановская обл., г.Приволжск, ул.Дружбы, д.1, д.6</t>
  </si>
  <si>
    <t>Софинансирование  районного бюджета на субсидию бюджетам муниципальных оьразований для реализации мероприятий по модернизации объектов коммунальной инфраструктуры</t>
  </si>
  <si>
    <t xml:space="preserve">Строительные работы по объекту «Создание сети водоснабжения туристско-рекреационного кластера «Плёс», 1 очередь </t>
  </si>
  <si>
    <t>Предоставление социальных выплат молодым семьям на приобретение (строительство) жилого помещения за счет средств федерального бюджета</t>
  </si>
  <si>
    <t>Предоставление социальных выплат молодым семьям на приобретение (строительство) жилого помещения</t>
  </si>
  <si>
    <t>Строительство объекта «Замена тепловых сетей туристско-рекреационного кластера «Плёс». Софинансирование  бюджета Приволжского муниципального района</t>
  </si>
  <si>
    <t xml:space="preserve">Софинансирование на строительство объекта «Замена тепловых сетей туристско-рекреационного кластера «Плёс». </t>
  </si>
  <si>
    <t>Софинансирование на строительство объекта «Создание сети водоснабжения туристско-рекреационного кластера «Плёс», 1 очередь»</t>
  </si>
  <si>
    <t>Строительные работы по объекту «Создание сети водоснабжения туристско-рекреационного кластера «Плёс», 1 очередь (корректировка)». Софинансирование</t>
  </si>
  <si>
    <t xml:space="preserve">Софинансирование на строительные работы по объекту «Создание сети водоснабжения туристско-рекреационного кластера «Плёс», 1 очередь (корректировка)». </t>
  </si>
  <si>
    <t>Строительство «Реконструкция набережной р.Волга на территории ТРК «Плёс», 1 очередь». Софинансирование бюджета Приволжского муниципального района</t>
  </si>
  <si>
    <t xml:space="preserve">Софинансирование на строительство «Реконструкция набережной р.Волга на территории ТРК «Плёс», 1 очередь». </t>
  </si>
  <si>
    <t>Ремонт автомобильных дорог ул.Соколова, Сыромятникова, Фролова г.Приволжска</t>
  </si>
  <si>
    <t xml:space="preserve">Перераспределение бюджетных ассигнований на зимнее содержание автомобильных дорог </t>
  </si>
  <si>
    <t>Зимнее содержание автомобильных дорог общего пользования местного назначения</t>
  </si>
  <si>
    <t>303 0409 2652001 244 225</t>
  </si>
  <si>
    <t>303 0409 2612001 244 225</t>
  </si>
  <si>
    <t>073 0701 0390259 244 225</t>
  </si>
  <si>
    <t>Ремонт подъездной дороги к д/саду № 10, ремонт тротуара к д/саду № 1 г.Приволжска (экономия по уменьшению объемов работ по данному объекту )</t>
  </si>
  <si>
    <t>Установка металлического пешеходного ограждения</t>
  </si>
  <si>
    <t>303 0409 2612004 244 225</t>
  </si>
  <si>
    <t>303 0409 2612021 244 225</t>
  </si>
  <si>
    <t>Перераспределение бюджетных ассигнований на установку металлического пешеходного ограждения около МКОУ ООШ №6 (предписание прокуратуры)</t>
  </si>
  <si>
    <t>303 0503 2642001 244 225</t>
  </si>
  <si>
    <t>303 0104 4090150 121 213</t>
  </si>
  <si>
    <t>303 0505 5196001 810 241</t>
  </si>
  <si>
    <t>Субсидия организациям Приволжского муниципального района на частичное покрытие затрат, направленных на содержание социально значимых объектов муниципальной собственности</t>
  </si>
  <si>
    <t>Финансовая помощь на покрытие затрат, направленных предприятием на содержание зданий банно-прачечного производства</t>
  </si>
  <si>
    <t>Ремонт подъездной дороги к д/саду № 10, ремонт тротуара к д/саду № 1 г.Приволжска</t>
  </si>
  <si>
    <t>Внешняя экспертиза в рамках подпрограммы «Организация функционирования автомобильных дорог общего пользования»</t>
  </si>
  <si>
    <t xml:space="preserve">Ремонт автомобильных дорог ул. Соколова, Сыромятникова, Фролова г. Приволжска </t>
  </si>
  <si>
    <t xml:space="preserve"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</t>
  </si>
  <si>
    <t>Организация сбора и вывоза бытовых отходов и мусора</t>
  </si>
  <si>
    <t xml:space="preserve">Содержание территории общего пользования городского кладбища </t>
  </si>
  <si>
    <t>Уменьшение бюджетных ассигнований по результатам анализа исполнения бюджетов Приволсжкого городского поселения и Приволжского муниципального района за 9 месяцев 2015 г. (экономия средств при процедуре торгов и уменьшение объема работ)</t>
  </si>
  <si>
    <t>303 0409 2612010 244 226</t>
  </si>
  <si>
    <t>303 0503 2632001 244 225</t>
  </si>
  <si>
    <t>303 0503 2632002 244 226</t>
  </si>
  <si>
    <t>Финансовое обеспечение оплаты выполненных работ по строительству объекта "Спортивный центр с универсальным игровым залом и плавательным бассейном"</t>
  </si>
  <si>
    <t>Строительство объекта «Спортивный центр с универсальным игровым залом и плавательным бассейном по адресному ориентиру: Ивановская область, Приволжский район, 400 метров на юго-запад от АЗС № 146» (1 очередь строительства)». Софинансирование  бюджета Приволжского муниципального района</t>
  </si>
  <si>
    <t>Софинансирование объекта "Спортивный центр с универсальным игровым залом и плавательным бассейном" в размере 10% общего объема субсидии областного бюджета</t>
  </si>
  <si>
    <t>Обеспечение функционирования высшего должностного лица органа местного самоуправления</t>
  </si>
  <si>
    <t xml:space="preserve">областной+федеральный   </t>
  </si>
  <si>
    <t>303 0412 0715110 414 310 доп.607</t>
  </si>
  <si>
    <t>303 0503 2632003 244 225</t>
  </si>
  <si>
    <t>Выполнение мероприятий по реставрации покрытия текста на стеле при въезде в район</t>
  </si>
  <si>
    <t>Прочие мероприятия в области благоустройства</t>
  </si>
  <si>
    <t>Обеспечение средствами информатизации</t>
  </si>
  <si>
    <t>073 0702 0320259 244 310 Доп.0001</t>
  </si>
  <si>
    <t>073 0702 0320259 244 340 Доп.0001</t>
  </si>
  <si>
    <t xml:space="preserve"> -увеличение материальных запасов (продукты питания)</t>
  </si>
  <si>
    <t xml:space="preserve"> -увеличение стоимости основных средств (интернет-модем)</t>
  </si>
  <si>
    <t xml:space="preserve"> Расходы на обеспечение деятельности (оказание услуг) муниципальных учреждений дошкольного образования</t>
  </si>
  <si>
    <t xml:space="preserve">Распределение доходов от оказания платных услуг по статьям расходов: </t>
  </si>
  <si>
    <t xml:space="preserve"> -содержание имущества</t>
  </si>
  <si>
    <t>304 0113 2030192 244 221</t>
  </si>
  <si>
    <t>Экономия средств по услугам за интернет</t>
  </si>
  <si>
    <t>Экономия средств в результате проведения конкурса (обслуживание АПК "Безопасный город")</t>
  </si>
  <si>
    <t>Перераспределение бюджетных ассигнования с Администрации Приволжского муниципального района на ремонт медицинского кабинета д/с г.Плес</t>
  </si>
  <si>
    <t>Софинансирование в размере 0,5 % суммы выполненных работ  в целях промежуточной оплаты подрядной организации за выполенные работы</t>
  </si>
  <si>
    <t>Реконструкция объекта «Реконструкция автомобильной дороги Попково-Выголово в Приволжском районе Ивановской области». Софинанирование бюджета Приволжского муниципального района</t>
  </si>
  <si>
    <t>5. Отдел строительства администрации Приволжского района</t>
  </si>
  <si>
    <t>Обеспечение безопасности населения вследствии ЧС+</t>
  </si>
  <si>
    <t>Перераспределение бюджетных обязательств  на оплату работ по техническому присоединеню АПК "Безопасный город"</t>
  </si>
  <si>
    <t>305 0113 0402093 244 226</t>
  </si>
  <si>
    <t>Перераспределение бюджетных ассигнований с Администрации  Приволжского муниципального района в связи с проведением оценки изымаемых земельных участков</t>
  </si>
  <si>
    <t>073 0701 0310159 244 340</t>
  </si>
  <si>
    <t>Взыскание средств на основании акта проверки от 11.11.2015 № 9 с МКДОУ д/с № 8 (нецелевое использование бюджетных средств)</t>
  </si>
  <si>
    <t>073 0702 0320259 244 226 Доп.0001</t>
  </si>
  <si>
    <t>Распределение благотворительной помощи от ЗАО "Красная Пресня", оказанной МКОУ СОШ № 6</t>
  </si>
  <si>
    <t>073 0702 0320259 244 223 Доп.013</t>
  </si>
  <si>
    <t xml:space="preserve">Перераспределение бюджетных ассигнований на продукты питания в результате экономии средств по электроэнергии </t>
  </si>
  <si>
    <t>Предоставление социальных выплат молодым семьям на приобретение жилых помещений или строительство индивидуальных жилых домов. Софинансирование районного бюджета</t>
  </si>
  <si>
    <t>073 0701 030159 244 340 Доп.021</t>
  </si>
  <si>
    <t>054 0801 2240070 244 223 Доп.010</t>
  </si>
  <si>
    <t xml:space="preserve">Перераспределение бюджетных ассигнований МКУ "Центральная городская библиотека" на оплату отопления  </t>
  </si>
  <si>
    <t>Укрепление материально-технической базы   муниципальных учреждений культуры Ивановской области</t>
  </si>
  <si>
    <t>304 0113 1030192 244 310</t>
  </si>
  <si>
    <t>304 0113 2549003 244 310</t>
  </si>
  <si>
    <t>303 0309 2519001 244 340</t>
  </si>
  <si>
    <t>303 0309 2529002 244 225</t>
  </si>
  <si>
    <t>303 1001 1017020 312 263</t>
  </si>
  <si>
    <t>303 0113 4199016 880 290</t>
  </si>
  <si>
    <t>Перераспределение бюджетных ассигнований на оплату годовых членских взносов в Союз малых городов</t>
  </si>
  <si>
    <t>Пожарная безопасность и защита населения на территории Приволжского городского поселения</t>
  </si>
  <si>
    <t>Минимизация и ликвидация терроризма и экстремизма</t>
  </si>
  <si>
    <t>303 0309 2529001 200</t>
  </si>
  <si>
    <t>303 0309 2539002 200</t>
  </si>
  <si>
    <t>Обеспечение мероприятий по приобретению и установке систем видеонаблюдения АПК "Безопасный город"</t>
  </si>
  <si>
    <t>Субсидия из областного бюджета на укрепление материально-технической базы  МБУ "Городской дом культуры"</t>
  </si>
  <si>
    <t>Уменьшение лимитов бюджетных обязательств МКДОУ д/с № 8 на основании Распоряжения от 30.11 .2015 № 663-р (акт проверки от 11.11.2015 № 9 )</t>
  </si>
  <si>
    <t>Перераспределение бюджетных ассигнований на приобретение камер видеонаблюдения, выпиловку аварийных деревьев</t>
  </si>
  <si>
    <t>054 0801 2240070 200</t>
  </si>
  <si>
    <t>054 0801 2240070 111 213</t>
  </si>
  <si>
    <t xml:space="preserve">Расходы на проведение мероприятий для детей и молодежи </t>
  </si>
  <si>
    <t>073 0701 0318017 111 211</t>
  </si>
  <si>
    <t>Перераспределение бюджетных ассигнований на выплату начислений по заработной плате</t>
  </si>
  <si>
    <t>Увеличение бюджетных ассигнований в соответствии с Законом Ивановской области от 26.12.2014 № 116-ОЗ "Об областном бюджете на 2015 год и на плановый период 2016 и 2017 годов", уведомлениями Департамента образования Ивановской области (Субвенция бюджету Приволжского муниципального района)</t>
  </si>
  <si>
    <t>Уменьшение бюджетных ассигнований в соответствии с Законом Ивановской области от 26.12.2014 № 116-ОЗ "Об областном бюджете на 2015 год и на плановый период 2016 и 2017 годов", уведомлениями Департамента образования Ивановской области (Субвенция бюджету Приволжского муниципального района)</t>
  </si>
  <si>
    <t>Доплата к пенсиям муниципальным служащим</t>
  </si>
  <si>
    <t>Оплата годовых членских взносов в Союз малых городов России и в Совет муниципальных образований</t>
  </si>
  <si>
    <t>Финансовое обеспечение оплаты исполнителю за проведенные подготовительные мероприятия,  связанные с организацией электронного аукциона на определение поставщика с целью заключения муниципального контракта на кап.ремонт муниципального жилищного фонда</t>
  </si>
  <si>
    <t>4. МКУ Отдел культуры, молодежной политики, спорта и туризма администрации Приволжского муниципального района</t>
  </si>
  <si>
    <t>Увеличение бюджетных ассигнований в соответствии с постановлением Правительства Ивановской области от 09.12.2015 № 540-п. Субсидия бюджету Приволжского муниципального района на софинансирование расходных обязательств органов местного самоуправления по организации питания обучающихся 1-4 классов</t>
  </si>
  <si>
    <t>303 0113 2412091 244 226</t>
  </si>
  <si>
    <t>Проведение независимой оценки размера арендной платы, рыночной стоимости муниципального имущства</t>
  </si>
  <si>
    <t>303 0113 2412092 244 226</t>
  </si>
  <si>
    <t xml:space="preserve">Проведение технической инвентаризации муниципального имущества </t>
  </si>
  <si>
    <t>Проведение ремонтных работ (реконструкция имущества казны)</t>
  </si>
  <si>
    <t>303 0113 2422094 244 225</t>
  </si>
  <si>
    <t>Содержание имущества, находящегося в казне Приволжского городского поселения</t>
  </si>
  <si>
    <t>Уменьшение бюджетных ассигнований в связи с отсутствием потребности в средствах</t>
  </si>
  <si>
    <t>303 0102 4090180 121 211</t>
  </si>
  <si>
    <t>303 0102 4090180 121 213</t>
  </si>
  <si>
    <t>Перераспределение бюджетных ассигнований в связи с избранием Главы Приволжского муниципального района</t>
  </si>
  <si>
    <t>303 0409 0612001 244 225</t>
  </si>
  <si>
    <t>303 1003 1117001 322 262</t>
  </si>
  <si>
    <t>Зимнее содержание автомобильных дорог общего пользования местного значения</t>
  </si>
  <si>
    <t>Выполнение наказов избирателей в рамках непрограммных направлений деятельности</t>
  </si>
  <si>
    <t>Перераспределение бюджетных ассигнований на предоставление социальных выплат молодым семьям на приобретение (строительство) жилья</t>
  </si>
  <si>
    <t>305 0113 4090151 852 290</t>
  </si>
  <si>
    <t>305 0113 4090151 100</t>
  </si>
  <si>
    <t>073 0702 0320259</t>
  </si>
  <si>
    <t>073 0702 0340359</t>
  </si>
  <si>
    <t>073 0707 0350010</t>
  </si>
  <si>
    <t>073 0701 0310159</t>
  </si>
  <si>
    <t>073 0701 0390259</t>
  </si>
  <si>
    <t>Перераспределение бюджетных ассигнований на ремонт медицинского кабинета МКДОУ д/с №2 "Радуга" г.Плёс, ремонт наружной стены здания МКДОУ д/с №3 (предписание прокуратуры)</t>
  </si>
  <si>
    <t xml:space="preserve">Расходы на обеспечение деятельности (оказание услуг) муниципальных учреждений общего образования </t>
  </si>
  <si>
    <t>303 0503 2632003 244 226</t>
  </si>
  <si>
    <t xml:space="preserve">Организация обслуживания светофорных объектов </t>
  </si>
  <si>
    <t xml:space="preserve">Прочие мероприятия в области благоустройства </t>
  </si>
  <si>
    <t>Перераспределение бюджетных ассигнований на установку новогодней ёлки</t>
  </si>
  <si>
    <t>303 0501 2722001 200</t>
  </si>
  <si>
    <t xml:space="preserve">Материальное вознаграждение гражданам, награжденным Почетной грамотой </t>
  </si>
  <si>
    <t>054 0801 5390190 244 225</t>
  </si>
  <si>
    <t>054 0804 4391459 852 290</t>
  </si>
  <si>
    <t>054 0804 4391459 200</t>
  </si>
  <si>
    <t>054 0804 4391459 111 213</t>
  </si>
  <si>
    <t>Расходы на обеспечение   деятельности (оказание услуг) муниципальных учреждений по другим вопросам в области культуры в рамках непрограммных мероприятий учреждений культуры. Передача (исполнение) осуществления части полномочий в соответствии с заключенными соглашениями</t>
  </si>
  <si>
    <t>073 0702 0348144 100</t>
  </si>
  <si>
    <t>Расходы,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на 2015 и 2016 годы</t>
  </si>
  <si>
    <t>Уменьшение бюджетных ассигнований в соответствии с Законом Ивановской области от 26.12.2014 № 116-ОЗ "Об областном бюджете на 2015 год и на плановый период 2016 и 2017 годов", уведомлением Департамента молодежной политики и спорта Ивановской области (Субсидия бюджету Приволжского муниципального района)</t>
  </si>
  <si>
    <t>303 0104 4090150 851 290</t>
  </si>
  <si>
    <t>303 0104 4090150 244 222</t>
  </si>
  <si>
    <t>303 0104 4090150 244 226</t>
  </si>
  <si>
    <t>Перераспределение бюджетных ассигнований на оплату нотариальных услуг, дополнительных начислений на заработную плату</t>
  </si>
  <si>
    <t>054 0707 2220010 244 290</t>
  </si>
  <si>
    <t>303 04012 0714003 414 310</t>
  </si>
  <si>
    <t>Организация учета муниципального имущества и проведение его технической инвентаризации</t>
  </si>
  <si>
    <t>Перераспределение бюджетных ассигнований на оплату выполненных работ по объекту «Реконструкция набережной р.Волга на территории ТРК «Плёс», 1 очередь»</t>
  </si>
  <si>
    <t>Субсидия на финансовое обеспечение оплаты выполненных работ по строительству объекта «Спортивный центр с универсальным игровым залом и плавательным бассейном"</t>
  </si>
  <si>
    <t xml:space="preserve">Организация учета муниципального имущества и проведение его технической инвентаризации </t>
  </si>
  <si>
    <t>Перераспределение бюджетных ассигнований на оплату выполненных работ по строительству объекта «Спортивный центр с универсальным игровым залом и плавательным бассейном". Софинансирование бюджета Приволжского муниципального района</t>
  </si>
  <si>
    <t>Увеличение бюджетных ассигнований на софинансирование объекта за счет увеличения доходной части бюджета района - 63 000.0, за счет перераспределения средств с главы 304 МКУ "Управление делами" - 176 504,39</t>
  </si>
  <si>
    <t>Взыскание средств на основании акта проверки от 14.12.2015 № 10 с МКОУ СОШ № 6 г.Приволжска (нецелевое использование бюджетных средств)</t>
  </si>
  <si>
    <t>054 0707 2220010 200</t>
  </si>
  <si>
    <t>054 0804 4390010 200</t>
  </si>
  <si>
    <t>Расходы на проведение мероприятий для детей и молодежи в рамках непрограммных мероприятий учреждений культуры. Передача (исполнение) осуществления части полномочий в соответствии с заключенными соглашениями</t>
  </si>
  <si>
    <t>054 0801 4391459 200</t>
  </si>
  <si>
    <t>054 1101 2210030 200</t>
  </si>
  <si>
    <t>Расходы на проведение мероприятий в области физической культуры и спорта</t>
  </si>
  <si>
    <t>Увеличение бюджетных ассигнований на выплату компенсации за неиспользуемый отпуск</t>
  </si>
  <si>
    <t>304 0113 1120200020 112 222</t>
  </si>
  <si>
    <t>304 0113 1120200020 244 222</t>
  </si>
  <si>
    <t xml:space="preserve">Расходы на материальное обеспечение деятельности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</si>
  <si>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Приведение нормативных правовых актов в соответствии с нормами и требованиями действующего законодательства (уточнение вида БК)</t>
  </si>
  <si>
    <t>увеличение</t>
  </si>
  <si>
    <t>ВСЕГО РАСХОДЫ</t>
  </si>
  <si>
    <t xml:space="preserve">ДЕФИЦИТ/ПРОФИЦИТ </t>
  </si>
  <si>
    <t>сокращение</t>
  </si>
  <si>
    <t xml:space="preserve">перераспределение </t>
  </si>
  <si>
    <t xml:space="preserve">3. МКУ отдел образования администрации Приволжского  муниципального района </t>
  </si>
  <si>
    <t>перераспределение</t>
  </si>
  <si>
    <t>073 0701 0310101590 244 (0001)</t>
  </si>
  <si>
    <t>073 0701 0310101590 244</t>
  </si>
  <si>
    <t>303 0104 4090001510 121</t>
  </si>
  <si>
    <t>303 0104 4090001510 129</t>
  </si>
  <si>
    <t>Обеспечение функций органов местного самоуправления. Передача (исполнение) осуществления части полномочий в соответствии с заключенными соглашениями в рамках непрограммных направлений деятельности</t>
  </si>
  <si>
    <t>073 0701 0310101590 112 (0001)</t>
  </si>
  <si>
    <t>2. Муниципальное казённое учреждение "Отдел культуры, молодежной политики, спорта и туризма администрации Приволжского муниципального района"</t>
  </si>
  <si>
    <t xml:space="preserve">увеличение </t>
  </si>
  <si>
    <t>073 0701 0310181950 244</t>
  </si>
  <si>
    <t>073 0702 0310281950 244</t>
  </si>
  <si>
    <t>Всего:</t>
  </si>
  <si>
    <t>073 0701 03101S1950 244</t>
  </si>
  <si>
    <t>054 0801 5390001990 244</t>
  </si>
  <si>
    <t>Перераспределение бюджетных ассигнований, лимитов бюджетных обязательств  по своевременному исполнению мероприятий по наказам избирателей депутатам Совета Приволжского муниципального района (ремонт окон  в СДК д. Филисово)</t>
  </si>
  <si>
    <t>073 0709 0320105590 244</t>
  </si>
  <si>
    <t>073 0701 0310101590 852</t>
  </si>
  <si>
    <t>073 0709 0320105590 112</t>
  </si>
  <si>
    <t>4. Муниципальное казенное учреждение Приволжского муниципального района "Многофункциональный центр предоставления государственных и муниципальных услуг. Управление делами"</t>
  </si>
  <si>
    <t>Организация мероприятий по поддержке одаренных дете</t>
  </si>
  <si>
    <t>Организация мероприятий по поддержке одаренных детей</t>
  </si>
  <si>
    <t xml:space="preserve">Перераспределение бюджетных ассигнований, лимитов бюджетных обязательств </t>
  </si>
  <si>
    <t>Госпошлина за лицензирование</t>
  </si>
  <si>
    <t>Оплата проезда участников</t>
  </si>
  <si>
    <t>Компенсационные выплаты сотрудникам , находящимся в отпуске по уходу за ребенком</t>
  </si>
  <si>
    <t>Приведение нормативных правовых актов в соответствии с нормами и требованиями действующего законодательства. На основании решения Совета ПМР от 21.12.2016 № 75 "О передаче КСП ПМР полномочий контрольно-счетных органов поселений по осуществлению внешнего муниципального финансового контроля на 2017 год". ( Плесское г/п - 27 885,00; Ингарское с/п - 4 283,00; Новское с/п - 2 904,00; Рождественское с/п - 1 516,00)</t>
  </si>
  <si>
    <t>3. Муниципальное казённое учреждение "Отдел культуры, молодежной политики, спорта и туризма администрации Приволжского муниципального района"</t>
  </si>
  <si>
    <t>Перераспределение бюджетных ассигнований, лимитов бюджетных обязательств на выплату заработной платы и начислений</t>
  </si>
  <si>
    <t>Перераспределение бюджетных ассигнований, лимитов бюджетных обязательств по передаваемым на уровень сельских поселений района полномочий по организации библиотечного обслуживания населения, комплектование и обеспечение сохранности библиотечных фондов, на период 01.10.2017-31.12.2017</t>
  </si>
  <si>
    <t>Выделение дополнительных бюджетных ассигнований, лимитов бюджетных обязательств на финансовое обеспечение  производства мероприятий на приобретение жилого помещения для семьи Соловьевых (по решению суда)</t>
  </si>
  <si>
    <t>Выделение дополнительных бюджетных ассигнований, лимитов бюджетных обязательств на финансовое обеспечение  производства мероприятий туризма (в т.ч. на погашение кредиторской задолженности, образовавшейся по итогам 2015 года, по мероприятию "Строительство объекта "Спортивный центр с универсальным игровым залом и плавательным бассейном")</t>
  </si>
  <si>
    <t>Наименование статей доходов, расходов</t>
  </si>
  <si>
    <t>КБК</t>
  </si>
  <si>
    <t>Уровень бюджета</t>
  </si>
  <si>
    <t>Сумма (+/-), руб. 2018 год</t>
  </si>
  <si>
    <t>Сумма (+/-), руб. 2019 год</t>
  </si>
  <si>
    <t>Причина изменений</t>
  </si>
  <si>
    <t>ДОХОДЫ</t>
  </si>
  <si>
    <t>Сумма (+/-), руб. 2020 год</t>
  </si>
  <si>
    <t xml:space="preserve">  Пояснительная записка к проекту решения о внесении изменений в решение Совета  Ингарского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Ингарского сельского поселения на 2018 год и на плановый период 2019 и 2020 годов"   </t>
  </si>
  <si>
    <r>
      <rPr>
        <u/>
        <sz val="12"/>
        <rFont val="Times New Roman"/>
        <family val="1"/>
        <charset val="204"/>
      </rPr>
      <t>Доходы районного бюджета</t>
    </r>
    <r>
      <rPr>
        <sz val="12"/>
        <rFont val="Times New Roman"/>
        <family val="1"/>
        <charset val="204"/>
      </rPr>
      <t xml:space="preserve"> в 2018 году увеличились на 261087,59руб. (были 16402477,22  стали 16663564,81 руб.)</t>
    </r>
  </si>
  <si>
    <r>
      <rPr>
        <u/>
        <sz val="12"/>
        <rFont val="Times New Roman"/>
        <family val="1"/>
        <charset val="204"/>
      </rPr>
      <t>Расходы районного бюджета</t>
    </r>
    <r>
      <rPr>
        <sz val="12"/>
        <rFont val="Times New Roman"/>
        <family val="1"/>
        <charset val="204"/>
      </rPr>
      <t xml:space="preserve">  в 2018 году увеличились на 261087,59 руб. (были 16402477,22  руб. стали   16663564,81 руб.)</t>
    </r>
  </si>
  <si>
    <t>Дефицит/профицит районного бюджета в 2018 году 0,00руб.</t>
  </si>
  <si>
    <t>местный</t>
  </si>
  <si>
    <t xml:space="preserve">1. Администрация Ингарского сельского поселения </t>
  </si>
  <si>
    <t>Прочие мероприятия по благоустройству территории поселения (Закупка товаров, работ и услуг для обеспечения государственных (муниципальных) нужд)</t>
  </si>
  <si>
    <t>230 0503 0640110000 200</t>
  </si>
  <si>
    <t>Обеспечение и проведение выборов и референдумов</t>
  </si>
  <si>
    <t>230 0107 4010110030 200</t>
  </si>
  <si>
    <t>Перераспределение бюджетных средств на проведение выборов</t>
  </si>
  <si>
    <t>апрель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</si>
</sst>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scheme val="minor"/>
    </font>
    <font>
      <b/>
      <i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533">
    <xf numFmtId="0" fontId="0" fillId="0" borderId="0" xfId="0"/>
    <xf numFmtId="49" fontId="2" fillId="2" borderId="1" xfId="0" applyNumberFormat="1" applyFont="1" applyFill="1" applyBorder="1" applyAlignment="1">
      <alignment vertical="top"/>
    </xf>
    <xf numFmtId="49" fontId="2" fillId="2" borderId="1" xfId="0" applyNumberFormat="1" applyFont="1" applyFill="1" applyBorder="1" applyAlignment="1">
      <alignment horizontal="justify" vertical="top"/>
    </xf>
    <xf numFmtId="49" fontId="3" fillId="2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justify" vertical="top"/>
    </xf>
    <xf numFmtId="4" fontId="6" fillId="0" borderId="1" xfId="0" applyNumberFormat="1" applyFont="1" applyBorder="1" applyAlignment="1">
      <alignment horizontal="right" vertical="top"/>
    </xf>
    <xf numFmtId="49" fontId="3" fillId="3" borderId="1" xfId="0" applyNumberFormat="1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justify" vertical="top"/>
    </xf>
    <xf numFmtId="4" fontId="3" fillId="3" borderId="1" xfId="0" applyNumberFormat="1" applyFont="1" applyFill="1" applyBorder="1" applyAlignment="1">
      <alignment vertical="top"/>
    </xf>
    <xf numFmtId="4" fontId="3" fillId="2" borderId="1" xfId="0" applyNumberFormat="1" applyFont="1" applyFill="1" applyBorder="1" applyAlignment="1">
      <alignment vertical="top"/>
    </xf>
    <xf numFmtId="0" fontId="3" fillId="0" borderId="0" xfId="0" applyFont="1"/>
    <xf numFmtId="0" fontId="9" fillId="0" borderId="0" xfId="0" applyFont="1" applyAlignment="1">
      <alignment horizontal="center" wrapText="1"/>
    </xf>
    <xf numFmtId="49" fontId="6" fillId="0" borderId="1" xfId="0" applyNumberFormat="1" applyFont="1" applyBorder="1" applyAlignment="1">
      <alignment vertical="top"/>
    </xf>
    <xf numFmtId="49" fontId="6" fillId="2" borderId="1" xfId="0" applyNumberFormat="1" applyFont="1" applyFill="1" applyBorder="1" applyAlignment="1">
      <alignment vertical="top" wrapText="1"/>
    </xf>
    <xf numFmtId="49" fontId="6" fillId="3" borderId="1" xfId="0" applyNumberFormat="1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right" vertical="top"/>
    </xf>
    <xf numFmtId="49" fontId="6" fillId="4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 vertical="top"/>
    </xf>
    <xf numFmtId="0" fontId="0" fillId="0" borderId="1" xfId="0" applyBorder="1"/>
    <xf numFmtId="49" fontId="2" fillId="2" borderId="1" xfId="0" applyNumberFormat="1" applyFont="1" applyFill="1" applyBorder="1" applyAlignment="1">
      <alignment vertical="top" wrapText="1"/>
    </xf>
    <xf numFmtId="4" fontId="0" fillId="0" borderId="0" xfId="0" applyNumberFormat="1"/>
    <xf numFmtId="4" fontId="6" fillId="3" borderId="1" xfId="0" applyNumberFormat="1" applyFont="1" applyFill="1" applyBorder="1" applyAlignment="1">
      <alignment vertical="top"/>
    </xf>
    <xf numFmtId="49" fontId="6" fillId="0" borderId="1" xfId="0" applyNumberFormat="1" applyFont="1" applyBorder="1" applyAlignment="1">
      <alignment vertical="top" wrapText="1"/>
    </xf>
    <xf numFmtId="49" fontId="10" fillId="2" borderId="1" xfId="0" applyNumberFormat="1" applyFont="1" applyFill="1" applyBorder="1" applyAlignment="1">
      <alignment vertical="top"/>
    </xf>
    <xf numFmtId="4" fontId="6" fillId="3" borderId="1" xfId="0" applyNumberFormat="1" applyFont="1" applyFill="1" applyBorder="1" applyAlignment="1">
      <alignment horizontal="right" vertical="top"/>
    </xf>
    <xf numFmtId="49" fontId="6" fillId="3" borderId="4" xfId="0" applyNumberFormat="1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/>
    </xf>
    <xf numFmtId="4" fontId="10" fillId="2" borderId="1" xfId="0" applyNumberFormat="1" applyFont="1" applyFill="1" applyBorder="1" applyAlignment="1">
      <alignment horizontal="right" vertical="top"/>
    </xf>
    <xf numFmtId="49" fontId="6" fillId="0" borderId="1" xfId="0" applyNumberFormat="1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/>
    </xf>
    <xf numFmtId="0" fontId="10" fillId="2" borderId="1" xfId="0" applyFont="1" applyFill="1" applyBorder="1" applyAlignment="1">
      <alignment horizontal="justify" vertical="top"/>
    </xf>
    <xf numFmtId="49" fontId="10" fillId="2" borderId="1" xfId="0" applyNumberFormat="1" applyFont="1" applyFill="1" applyBorder="1" applyAlignment="1">
      <alignment horizontal="justify" vertical="top"/>
    </xf>
    <xf numFmtId="49" fontId="10" fillId="2" borderId="1" xfId="0" applyNumberFormat="1" applyFont="1" applyFill="1" applyBorder="1" applyAlignment="1">
      <alignment horizontal="justify" vertical="top" wrapText="1"/>
    </xf>
    <xf numFmtId="0" fontId="7" fillId="0" borderId="0" xfId="0" applyFont="1"/>
    <xf numFmtId="49" fontId="6" fillId="3" borderId="1" xfId="0" applyNumberFormat="1" applyFont="1" applyFill="1" applyBorder="1" applyAlignment="1">
      <alignment horizontal="justify" vertical="top"/>
    </xf>
    <xf numFmtId="49" fontId="6" fillId="0" borderId="1" xfId="0" applyNumberFormat="1" applyFont="1" applyFill="1" applyBorder="1" applyAlignment="1">
      <alignment vertical="top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/>
    <xf numFmtId="0" fontId="6" fillId="0" borderId="1" xfId="0" applyFont="1" applyBorder="1"/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wrapText="1"/>
    </xf>
    <xf numFmtId="4" fontId="10" fillId="2" borderId="1" xfId="0" applyNumberFormat="1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4" fontId="6" fillId="2" borderId="1" xfId="0" applyNumberFormat="1" applyFont="1" applyFill="1" applyBorder="1" applyAlignment="1">
      <alignment vertical="top"/>
    </xf>
    <xf numFmtId="0" fontId="6" fillId="0" borderId="7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/>
    </xf>
    <xf numFmtId="49" fontId="6" fillId="0" borderId="1" xfId="0" applyNumberFormat="1" applyFont="1" applyBorder="1" applyAlignment="1">
      <alignment vertical="center"/>
    </xf>
    <xf numFmtId="4" fontId="6" fillId="3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/>
    </xf>
    <xf numFmtId="49" fontId="12" fillId="2" borderId="1" xfId="0" applyNumberFormat="1" applyFont="1" applyFill="1" applyBorder="1" applyAlignment="1">
      <alignment vertical="top" wrapText="1"/>
    </xf>
    <xf numFmtId="4" fontId="6" fillId="4" borderId="1" xfId="0" applyNumberFormat="1" applyFont="1" applyFill="1" applyBorder="1"/>
    <xf numFmtId="0" fontId="7" fillId="4" borderId="1" xfId="0" applyFont="1" applyFill="1" applyBorder="1"/>
    <xf numFmtId="4" fontId="6" fillId="0" borderId="1" xfId="0" applyNumberFormat="1" applyFont="1" applyBorder="1"/>
    <xf numFmtId="0" fontId="7" fillId="0" borderId="1" xfId="0" applyFont="1" applyBorder="1"/>
    <xf numFmtId="49" fontId="3" fillId="0" borderId="1" xfId="0" applyNumberFormat="1" applyFont="1" applyFill="1" applyBorder="1" applyAlignment="1">
      <alignment horizontal="justify" vertical="top"/>
    </xf>
    <xf numFmtId="49" fontId="3" fillId="0" borderId="1" xfId="0" applyNumberFormat="1" applyFont="1" applyBorder="1" applyAlignment="1">
      <alignment horizontal="justify" vertical="top"/>
    </xf>
    <xf numFmtId="4" fontId="3" fillId="2" borderId="1" xfId="0" applyNumberFormat="1" applyFont="1" applyFill="1" applyBorder="1" applyAlignment="1">
      <alignment horizontal="right" vertical="top"/>
    </xf>
    <xf numFmtId="49" fontId="3" fillId="2" borderId="1" xfId="0" applyNumberFormat="1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/>
    </xf>
    <xf numFmtId="49" fontId="2" fillId="2" borderId="1" xfId="0" applyNumberFormat="1" applyFont="1" applyFill="1" applyBorder="1" applyAlignment="1">
      <alignment horizontal="justify" vertical="top" wrapText="1"/>
    </xf>
    <xf numFmtId="0" fontId="8" fillId="0" borderId="0" xfId="0" applyFont="1"/>
    <xf numFmtId="0" fontId="3" fillId="3" borderId="1" xfId="0" applyFont="1" applyFill="1" applyBorder="1" applyAlignment="1">
      <alignment vertical="top" wrapText="1"/>
    </xf>
    <xf numFmtId="4" fontId="4" fillId="4" borderId="1" xfId="0" applyNumberFormat="1" applyFont="1" applyFill="1" applyBorder="1" applyAlignment="1">
      <alignment vertical="top"/>
    </xf>
    <xf numFmtId="4" fontId="4" fillId="4" borderId="1" xfId="0" applyNumberFormat="1" applyFont="1" applyFill="1" applyBorder="1"/>
    <xf numFmtId="4" fontId="7" fillId="0" borderId="0" xfId="0" applyNumberFormat="1" applyFont="1"/>
    <xf numFmtId="4" fontId="6" fillId="0" borderId="1" xfId="0" applyNumberFormat="1" applyFont="1" applyBorder="1" applyAlignment="1">
      <alignment vertical="top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justify" vertical="top"/>
    </xf>
    <xf numFmtId="4" fontId="6" fillId="2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vertical="top" wrapText="1"/>
    </xf>
    <xf numFmtId="49" fontId="9" fillId="6" borderId="1" xfId="0" applyNumberFormat="1" applyFont="1" applyFill="1" applyBorder="1" applyAlignment="1">
      <alignment vertical="top" wrapText="1"/>
    </xf>
    <xf numFmtId="4" fontId="4" fillId="5" borderId="1" xfId="0" applyNumberFormat="1" applyFont="1" applyFill="1" applyBorder="1" applyAlignment="1">
      <alignment horizontal="right" vertical="top"/>
    </xf>
    <xf numFmtId="4" fontId="4" fillId="5" borderId="1" xfId="0" applyNumberFormat="1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4" fontId="4" fillId="6" borderId="1" xfId="0" applyNumberFormat="1" applyFont="1" applyFill="1" applyBorder="1" applyAlignment="1">
      <alignment horizontal="right" vertical="top"/>
    </xf>
    <xf numFmtId="4" fontId="3" fillId="0" borderId="1" xfId="0" applyNumberFormat="1" applyFont="1" applyBorder="1"/>
    <xf numFmtId="0" fontId="2" fillId="6" borderId="1" xfId="0" applyFont="1" applyFill="1" applyBorder="1" applyAlignment="1">
      <alignment vertical="top"/>
    </xf>
    <xf numFmtId="49" fontId="3" fillId="7" borderId="1" xfId="0" applyNumberFormat="1" applyFont="1" applyFill="1" applyBorder="1" applyAlignment="1">
      <alignment vertical="top" wrapText="1"/>
    </xf>
    <xf numFmtId="49" fontId="3" fillId="7" borderId="1" xfId="0" applyNumberFormat="1" applyFont="1" applyFill="1" applyBorder="1" applyAlignment="1">
      <alignment horizontal="justify" vertical="top"/>
    </xf>
    <xf numFmtId="4" fontId="3" fillId="7" borderId="1" xfId="0" applyNumberFormat="1" applyFont="1" applyFill="1" applyBorder="1" applyAlignment="1">
      <alignment vertical="top"/>
    </xf>
    <xf numFmtId="49" fontId="3" fillId="7" borderId="1" xfId="0" applyNumberFormat="1" applyFont="1" applyFill="1" applyBorder="1" applyAlignment="1">
      <alignment horizontal="left" vertical="top" wrapText="1"/>
    </xf>
    <xf numFmtId="49" fontId="3" fillId="7" borderId="1" xfId="0" applyNumberFormat="1" applyFont="1" applyFill="1" applyBorder="1" applyAlignment="1">
      <alignment vertical="top"/>
    </xf>
    <xf numFmtId="0" fontId="3" fillId="7" borderId="1" xfId="0" applyFont="1" applyFill="1" applyBorder="1" applyAlignment="1">
      <alignment horizontal="left" vertical="top" wrapText="1"/>
    </xf>
    <xf numFmtId="4" fontId="3" fillId="7" borderId="1" xfId="0" applyNumberFormat="1" applyFont="1" applyFill="1" applyBorder="1" applyAlignment="1">
      <alignment horizontal="right" vertical="top"/>
    </xf>
    <xf numFmtId="0" fontId="3" fillId="7" borderId="1" xfId="0" applyFont="1" applyFill="1" applyBorder="1" applyAlignment="1">
      <alignment horizontal="left" vertical="top"/>
    </xf>
    <xf numFmtId="49" fontId="3" fillId="7" borderId="1" xfId="0" applyNumberFormat="1" applyFont="1" applyFill="1" applyBorder="1" applyAlignment="1">
      <alignment horizontal="left" vertical="top"/>
    </xf>
    <xf numFmtId="0" fontId="3" fillId="5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center"/>
    </xf>
    <xf numFmtId="4" fontId="6" fillId="2" borderId="1" xfId="0" applyNumberFormat="1" applyFont="1" applyFill="1" applyBorder="1" applyAlignment="1">
      <alignment horizontal="right" vertical="center"/>
    </xf>
    <xf numFmtId="49" fontId="6" fillId="7" borderId="1" xfId="0" applyNumberFormat="1" applyFont="1" applyFill="1" applyBorder="1" applyAlignment="1">
      <alignment horizontal="left" vertical="top"/>
    </xf>
    <xf numFmtId="4" fontId="6" fillId="7" borderId="1" xfId="0" applyNumberFormat="1" applyFont="1" applyFill="1" applyBorder="1" applyAlignment="1">
      <alignment horizontal="right" vertical="top"/>
    </xf>
    <xf numFmtId="49" fontId="8" fillId="0" borderId="0" xfId="0" applyNumberFormat="1" applyFont="1" applyAlignment="1">
      <alignment horizontal="right"/>
    </xf>
    <xf numFmtId="49" fontId="6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49" fontId="10" fillId="2" borderId="1" xfId="0" applyNumberFormat="1" applyFont="1" applyFill="1" applyBorder="1" applyAlignment="1"/>
    <xf numFmtId="0" fontId="6" fillId="3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top"/>
    </xf>
    <xf numFmtId="4" fontId="9" fillId="6" borderId="1" xfId="0" applyNumberFormat="1" applyFont="1" applyFill="1" applyBorder="1" applyAlignment="1">
      <alignment horizontal="right" vertical="top"/>
    </xf>
    <xf numFmtId="4" fontId="8" fillId="0" borderId="0" xfId="0" applyNumberFormat="1" applyFont="1"/>
    <xf numFmtId="0" fontId="13" fillId="0" borderId="0" xfId="0" applyFont="1" applyBorder="1" applyAlignment="1">
      <alignment horizontal="center"/>
    </xf>
    <xf numFmtId="4" fontId="6" fillId="0" borderId="0" xfId="0" applyNumberFormat="1" applyFont="1" applyBorder="1"/>
    <xf numFmtId="0" fontId="7" fillId="0" borderId="0" xfId="0" applyFont="1" applyBorder="1"/>
    <xf numFmtId="49" fontId="6" fillId="7" borderId="1" xfId="0" applyNumberFormat="1" applyFont="1" applyFill="1" applyBorder="1" applyAlignment="1">
      <alignment vertical="top"/>
    </xf>
    <xf numFmtId="49" fontId="6" fillId="7" borderId="1" xfId="0" applyNumberFormat="1" applyFont="1" applyFill="1" applyBorder="1" applyAlignment="1">
      <alignment horizontal="justify" vertical="top"/>
    </xf>
    <xf numFmtId="4" fontId="6" fillId="7" borderId="1" xfId="0" applyNumberFormat="1" applyFont="1" applyFill="1" applyBorder="1" applyAlignment="1">
      <alignment vertical="top"/>
    </xf>
    <xf numFmtId="49" fontId="6" fillId="7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/>
    <xf numFmtId="0" fontId="6" fillId="3" borderId="5" xfId="0" applyFont="1" applyFill="1" applyBorder="1" applyAlignment="1">
      <alignment vertical="top" wrapText="1"/>
    </xf>
    <xf numFmtId="49" fontId="9" fillId="3" borderId="5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vertical="center"/>
    </xf>
    <xf numFmtId="0" fontId="6" fillId="3" borderId="5" xfId="0" applyFont="1" applyFill="1" applyBorder="1" applyAlignment="1">
      <alignment vertical="top"/>
    </xf>
    <xf numFmtId="0" fontId="3" fillId="3" borderId="7" xfId="0" applyFont="1" applyFill="1" applyBorder="1" applyAlignment="1">
      <alignment vertical="top"/>
    </xf>
    <xf numFmtId="4" fontId="6" fillId="3" borderId="12" xfId="0" applyNumberFormat="1" applyFont="1" applyFill="1" applyBorder="1" applyAlignment="1">
      <alignment vertical="top"/>
    </xf>
    <xf numFmtId="49" fontId="3" fillId="3" borderId="10" xfId="0" applyNumberFormat="1" applyFont="1" applyFill="1" applyBorder="1" applyAlignment="1">
      <alignment vertical="top"/>
    </xf>
    <xf numFmtId="0" fontId="3" fillId="3" borderId="10" xfId="0" applyFont="1" applyFill="1" applyBorder="1" applyAlignment="1">
      <alignment vertical="top"/>
    </xf>
    <xf numFmtId="4" fontId="3" fillId="3" borderId="10" xfId="0" applyNumberFormat="1" applyFont="1" applyFill="1" applyBorder="1" applyAlignment="1">
      <alignment horizontal="right" vertical="top"/>
    </xf>
    <xf numFmtId="49" fontId="3" fillId="3" borderId="15" xfId="0" applyNumberFormat="1" applyFont="1" applyFill="1" applyBorder="1" applyAlignment="1">
      <alignment vertical="top"/>
    </xf>
    <xf numFmtId="49" fontId="2" fillId="2" borderId="7" xfId="0" applyNumberFormat="1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4" fontId="2" fillId="2" borderId="7" xfId="0" applyNumberFormat="1" applyFont="1" applyFill="1" applyBorder="1" applyAlignment="1">
      <alignment horizontal="right" vertical="top"/>
    </xf>
    <xf numFmtId="4" fontId="3" fillId="3" borderId="7" xfId="0" applyNumberFormat="1" applyFont="1" applyFill="1" applyBorder="1" applyAlignment="1">
      <alignment horizontal="right" vertical="top"/>
    </xf>
    <xf numFmtId="0" fontId="6" fillId="7" borderId="7" xfId="0" applyFont="1" applyFill="1" applyBorder="1" applyAlignment="1">
      <alignment horizontal="left" vertical="top" wrapText="1"/>
    </xf>
    <xf numFmtId="4" fontId="6" fillId="3" borderId="2" xfId="0" applyNumberFormat="1" applyFont="1" applyFill="1" applyBorder="1" applyAlignment="1">
      <alignment vertical="top"/>
    </xf>
    <xf numFmtId="0" fontId="6" fillId="7" borderId="1" xfId="0" applyFont="1" applyFill="1" applyBorder="1" applyAlignment="1">
      <alignment vertical="top" wrapText="1"/>
    </xf>
    <xf numFmtId="49" fontId="6" fillId="3" borderId="7" xfId="0" applyNumberFormat="1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top"/>
    </xf>
    <xf numFmtId="4" fontId="6" fillId="3" borderId="7" xfId="0" applyNumberFormat="1" applyFont="1" applyFill="1" applyBorder="1" applyAlignment="1">
      <alignment vertical="top"/>
    </xf>
    <xf numFmtId="0" fontId="6" fillId="3" borderId="4" xfId="0" applyFont="1" applyFill="1" applyBorder="1" applyAlignment="1">
      <alignment vertical="top" wrapText="1"/>
    </xf>
    <xf numFmtId="49" fontId="6" fillId="7" borderId="4" xfId="0" applyNumberFormat="1" applyFont="1" applyFill="1" applyBorder="1" applyAlignment="1">
      <alignment vertical="top" wrapText="1"/>
    </xf>
    <xf numFmtId="0" fontId="6" fillId="7" borderId="1" xfId="0" applyFont="1" applyFill="1" applyBorder="1" applyAlignment="1">
      <alignment vertical="top"/>
    </xf>
    <xf numFmtId="4" fontId="6" fillId="8" borderId="1" xfId="0" applyNumberFormat="1" applyFont="1" applyFill="1" applyBorder="1" applyAlignment="1">
      <alignment vertical="top"/>
    </xf>
    <xf numFmtId="49" fontId="3" fillId="3" borderId="2" xfId="0" applyNumberFormat="1" applyFont="1" applyFill="1" applyBorder="1" applyAlignment="1">
      <alignment horizontal="left" vertical="top" wrapText="1"/>
    </xf>
    <xf numFmtId="4" fontId="3" fillId="2" borderId="7" xfId="0" applyNumberFormat="1" applyFont="1" applyFill="1" applyBorder="1" applyAlignment="1">
      <alignment horizontal="right" vertical="top"/>
    </xf>
    <xf numFmtId="4" fontId="3" fillId="3" borderId="2" xfId="0" applyNumberFormat="1" applyFont="1" applyFill="1" applyBorder="1" applyAlignment="1">
      <alignment vertical="top"/>
    </xf>
    <xf numFmtId="49" fontId="3" fillId="0" borderId="5" xfId="0" applyNumberFormat="1" applyFont="1" applyBorder="1" applyAlignment="1">
      <alignment horizontal="justify" vertical="top"/>
    </xf>
    <xf numFmtId="49" fontId="3" fillId="0" borderId="5" xfId="0" applyNumberFormat="1" applyFont="1" applyFill="1" applyBorder="1" applyAlignment="1">
      <alignment horizontal="justify" vertical="top"/>
    </xf>
    <xf numFmtId="4" fontId="3" fillId="3" borderId="5" xfId="0" applyNumberFormat="1" applyFont="1" applyFill="1" applyBorder="1" applyAlignment="1">
      <alignment horizontal="right" vertical="top"/>
    </xf>
    <xf numFmtId="49" fontId="3" fillId="3" borderId="7" xfId="0" applyNumberFormat="1" applyFont="1" applyFill="1" applyBorder="1" applyAlignment="1">
      <alignment horizontal="justify" vertical="top"/>
    </xf>
    <xf numFmtId="0" fontId="3" fillId="3" borderId="1" xfId="0" applyFont="1" applyFill="1" applyBorder="1" applyAlignment="1">
      <alignment horizontal="left" wrapText="1"/>
    </xf>
    <xf numFmtId="0" fontId="3" fillId="0" borderId="9" xfId="0" applyFont="1" applyBorder="1" applyAlignment="1">
      <alignment vertical="top" wrapText="1"/>
    </xf>
    <xf numFmtId="0" fontId="3" fillId="3" borderId="10" xfId="0" applyFont="1" applyFill="1" applyBorder="1" applyAlignment="1">
      <alignment vertical="top" wrapText="1"/>
    </xf>
    <xf numFmtId="49" fontId="3" fillId="3" borderId="10" xfId="0" applyNumberFormat="1" applyFont="1" applyFill="1" applyBorder="1" applyAlignment="1">
      <alignment horizontal="justify" vertical="top"/>
    </xf>
    <xf numFmtId="4" fontId="3" fillId="3" borderId="10" xfId="0" applyNumberFormat="1" applyFont="1" applyFill="1" applyBorder="1" applyAlignment="1">
      <alignment vertical="top"/>
    </xf>
    <xf numFmtId="0" fontId="3" fillId="3" borderId="14" xfId="0" applyFont="1" applyFill="1" applyBorder="1" applyAlignment="1">
      <alignment vertical="top" wrapText="1"/>
    </xf>
    <xf numFmtId="49" fontId="3" fillId="3" borderId="15" xfId="0" applyNumberFormat="1" applyFont="1" applyFill="1" applyBorder="1" applyAlignment="1">
      <alignment horizontal="justify" vertical="top"/>
    </xf>
    <xf numFmtId="4" fontId="3" fillId="3" borderId="15" xfId="0" applyNumberFormat="1" applyFont="1" applyFill="1" applyBorder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justify" vertical="top"/>
    </xf>
    <xf numFmtId="49" fontId="3" fillId="2" borderId="1" xfId="0" applyNumberFormat="1" applyFont="1" applyFill="1" applyBorder="1" applyAlignment="1">
      <alignment horizontal="justify" vertical="top"/>
    </xf>
    <xf numFmtId="0" fontId="3" fillId="3" borderId="1" xfId="0" applyFont="1" applyFill="1" applyBorder="1" applyAlignment="1">
      <alignment horizontal="right" vertical="top" wrapText="1"/>
    </xf>
    <xf numFmtId="0" fontId="3" fillId="0" borderId="10" xfId="0" applyFont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vertical="top" wrapText="1"/>
    </xf>
    <xf numFmtId="4" fontId="3" fillId="3" borderId="6" xfId="0" applyNumberFormat="1" applyFont="1" applyFill="1" applyBorder="1" applyAlignment="1">
      <alignment horizontal="right" vertical="top"/>
    </xf>
    <xf numFmtId="49" fontId="3" fillId="0" borderId="6" xfId="0" applyNumberFormat="1" applyFont="1" applyBorder="1" applyAlignment="1">
      <alignment horizontal="justify" vertical="top"/>
    </xf>
    <xf numFmtId="49" fontId="3" fillId="0" borderId="6" xfId="0" applyNumberFormat="1" applyFont="1" applyFill="1" applyBorder="1" applyAlignment="1">
      <alignment horizontal="justify" vertical="top"/>
    </xf>
    <xf numFmtId="49" fontId="3" fillId="0" borderId="10" xfId="0" applyNumberFormat="1" applyFont="1" applyBorder="1" applyAlignment="1">
      <alignment horizontal="justify" vertical="top"/>
    </xf>
    <xf numFmtId="49" fontId="3" fillId="0" borderId="10" xfId="0" applyNumberFormat="1" applyFont="1" applyFill="1" applyBorder="1" applyAlignment="1">
      <alignment horizontal="justify" vertical="top"/>
    </xf>
    <xf numFmtId="0" fontId="3" fillId="3" borderId="7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49" fontId="3" fillId="7" borderId="2" xfId="0" applyNumberFormat="1" applyFont="1" applyFill="1" applyBorder="1" applyAlignment="1">
      <alignment horizontal="left" vertical="top" wrapText="1"/>
    </xf>
    <xf numFmtId="2" fontId="3" fillId="7" borderId="1" xfId="0" applyNumberFormat="1" applyFont="1" applyFill="1" applyBorder="1" applyAlignment="1">
      <alignment horizontal="right" vertical="top"/>
    </xf>
    <xf numFmtId="0" fontId="1" fillId="0" borderId="15" xfId="0" applyFont="1" applyBorder="1" applyAlignment="1">
      <alignment vertical="top" wrapText="1"/>
    </xf>
    <xf numFmtId="4" fontId="3" fillId="0" borderId="0" xfId="0" applyNumberFormat="1" applyFont="1"/>
    <xf numFmtId="49" fontId="3" fillId="7" borderId="15" xfId="0" applyNumberFormat="1" applyFont="1" applyFill="1" applyBorder="1" applyAlignment="1">
      <alignment vertical="top"/>
    </xf>
    <xf numFmtId="49" fontId="3" fillId="7" borderId="15" xfId="0" applyNumberFormat="1" applyFont="1" applyFill="1" applyBorder="1" applyAlignment="1">
      <alignment horizontal="justify" vertical="top"/>
    </xf>
    <xf numFmtId="4" fontId="3" fillId="7" borderId="15" xfId="0" applyNumberFormat="1" applyFont="1" applyFill="1" applyBorder="1" applyAlignment="1">
      <alignment vertical="top"/>
    </xf>
    <xf numFmtId="49" fontId="3" fillId="7" borderId="10" xfId="0" applyNumberFormat="1" applyFont="1" applyFill="1" applyBorder="1" applyAlignment="1">
      <alignment vertical="top"/>
    </xf>
    <xf numFmtId="49" fontId="3" fillId="7" borderId="10" xfId="0" applyNumberFormat="1" applyFont="1" applyFill="1" applyBorder="1" applyAlignment="1">
      <alignment horizontal="justify" vertical="top"/>
    </xf>
    <xf numFmtId="4" fontId="3" fillId="7" borderId="10" xfId="0" applyNumberFormat="1" applyFont="1" applyFill="1" applyBorder="1" applyAlignment="1">
      <alignment vertical="top"/>
    </xf>
    <xf numFmtId="0" fontId="1" fillId="7" borderId="15" xfId="0" applyFont="1" applyFill="1" applyBorder="1" applyAlignment="1">
      <alignment vertical="top" wrapText="1"/>
    </xf>
    <xf numFmtId="49" fontId="3" fillId="7" borderId="7" xfId="0" applyNumberFormat="1" applyFont="1" applyFill="1" applyBorder="1" applyAlignment="1">
      <alignment vertical="top"/>
    </xf>
    <xf numFmtId="49" fontId="3" fillId="7" borderId="7" xfId="0" applyNumberFormat="1" applyFont="1" applyFill="1" applyBorder="1" applyAlignment="1">
      <alignment horizontal="justify" vertical="top"/>
    </xf>
    <xf numFmtId="4" fontId="3" fillId="7" borderId="7" xfId="0" applyNumberFormat="1" applyFont="1" applyFill="1" applyBorder="1" applyAlignment="1">
      <alignment vertical="top"/>
    </xf>
    <xf numFmtId="0" fontId="3" fillId="7" borderId="2" xfId="0" applyFont="1" applyFill="1" applyBorder="1" applyAlignment="1">
      <alignment horizontal="left" wrapText="1"/>
    </xf>
    <xf numFmtId="49" fontId="3" fillId="7" borderId="7" xfId="0" applyNumberFormat="1" applyFont="1" applyFill="1" applyBorder="1" applyAlignment="1">
      <alignment horizontal="left" vertical="top"/>
    </xf>
    <xf numFmtId="4" fontId="3" fillId="7" borderId="7" xfId="0" applyNumberFormat="1" applyFont="1" applyFill="1" applyBorder="1" applyAlignment="1">
      <alignment horizontal="right" vertical="top"/>
    </xf>
    <xf numFmtId="49" fontId="3" fillId="7" borderId="7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justify" vertical="top" wrapText="1"/>
    </xf>
    <xf numFmtId="49" fontId="6" fillId="3" borderId="1" xfId="0" applyNumberFormat="1" applyFont="1" applyFill="1" applyBorder="1" applyAlignment="1">
      <alignment vertical="center" wrapText="1"/>
    </xf>
    <xf numFmtId="49" fontId="6" fillId="7" borderId="1" xfId="0" applyNumberFormat="1" applyFont="1" applyFill="1" applyBorder="1" applyAlignment="1">
      <alignment horizontal="left" vertical="top" wrapText="1"/>
    </xf>
    <xf numFmtId="0" fontId="6" fillId="7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justify" wrapText="1"/>
    </xf>
    <xf numFmtId="0" fontId="3" fillId="0" borderId="6" xfId="0" applyFont="1" applyBorder="1" applyAlignment="1">
      <alignment vertical="top" wrapText="1"/>
    </xf>
    <xf numFmtId="49" fontId="6" fillId="3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3" fillId="4" borderId="1" xfId="0" applyNumberFormat="1" applyFont="1" applyFill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49" fontId="9" fillId="2" borderId="1" xfId="0" applyNumberFormat="1" applyFont="1" applyFill="1" applyBorder="1" applyAlignment="1">
      <alignment horizontal="left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top"/>
    </xf>
    <xf numFmtId="49" fontId="3" fillId="3" borderId="7" xfId="0" applyNumberFormat="1" applyFont="1" applyFill="1" applyBorder="1" applyAlignment="1">
      <alignment vertical="top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top"/>
    </xf>
    <xf numFmtId="49" fontId="14" fillId="2" borderId="1" xfId="0" applyNumberFormat="1" applyFont="1" applyFill="1" applyBorder="1" applyAlignment="1">
      <alignment horizontal="justify" vertical="top"/>
    </xf>
    <xf numFmtId="4" fontId="4" fillId="2" borderId="1" xfId="0" applyNumberFormat="1" applyFont="1" applyFill="1" applyBorder="1" applyAlignment="1">
      <alignment horizontal="right" vertical="top"/>
    </xf>
    <xf numFmtId="4" fontId="4" fillId="6" borderId="1" xfId="0" applyNumberFormat="1" applyFont="1" applyFill="1" applyBorder="1" applyAlignment="1">
      <alignment vertical="top"/>
    </xf>
    <xf numFmtId="49" fontId="4" fillId="6" borderId="1" xfId="0" applyNumberFormat="1" applyFont="1" applyFill="1" applyBorder="1" applyAlignment="1">
      <alignment vertical="top" wrapText="1"/>
    </xf>
    <xf numFmtId="49" fontId="14" fillId="2" borderId="7" xfId="0" applyNumberFormat="1" applyFont="1" applyFill="1" applyBorder="1" applyAlignment="1">
      <alignment vertical="top"/>
    </xf>
    <xf numFmtId="0" fontId="14" fillId="2" borderId="7" xfId="0" applyFont="1" applyFill="1" applyBorder="1" applyAlignment="1">
      <alignment vertical="top"/>
    </xf>
    <xf numFmtId="4" fontId="4" fillId="2" borderId="7" xfId="0" applyNumberFormat="1" applyFont="1" applyFill="1" applyBorder="1" applyAlignment="1">
      <alignment horizontal="right" vertical="top"/>
    </xf>
    <xf numFmtId="49" fontId="14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top"/>
    </xf>
    <xf numFmtId="4" fontId="4" fillId="2" borderId="1" xfId="0" applyNumberFormat="1" applyFont="1" applyFill="1" applyBorder="1" applyAlignment="1">
      <alignment vertical="top"/>
    </xf>
    <xf numFmtId="49" fontId="14" fillId="2" borderId="1" xfId="0" applyNumberFormat="1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right" vertical="center"/>
    </xf>
    <xf numFmtId="49" fontId="14" fillId="2" borderId="1" xfId="0" applyNumberFormat="1" applyFont="1" applyFill="1" applyBorder="1" applyAlignment="1">
      <alignment vertical="top"/>
    </xf>
    <xf numFmtId="4" fontId="14" fillId="2" borderId="1" xfId="0" applyNumberFormat="1" applyFont="1" applyFill="1" applyBorder="1" applyAlignment="1">
      <alignment horizontal="right" vertical="top"/>
    </xf>
    <xf numFmtId="49" fontId="4" fillId="4" borderId="1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left" vertical="top"/>
    </xf>
    <xf numFmtId="49" fontId="14" fillId="6" borderId="1" xfId="0" applyNumberFormat="1" applyFont="1" applyFill="1" applyBorder="1" applyAlignment="1">
      <alignment horizontal="left" vertical="top"/>
    </xf>
    <xf numFmtId="4" fontId="1" fillId="3" borderId="1" xfId="0" applyNumberFormat="1" applyFont="1" applyFill="1" applyBorder="1" applyAlignment="1">
      <alignment horizontal="right" vertical="top"/>
    </xf>
    <xf numFmtId="0" fontId="0" fillId="2" borderId="0" xfId="0" applyFill="1"/>
    <xf numFmtId="0" fontId="1" fillId="0" borderId="1" xfId="0" applyFont="1" applyBorder="1" applyAlignment="1">
      <alignment horizontal="left" vertical="center" wrapText="1"/>
    </xf>
    <xf numFmtId="4" fontId="6" fillId="9" borderId="1" xfId="0" applyNumberFormat="1" applyFont="1" applyFill="1" applyBorder="1" applyAlignment="1">
      <alignment vertical="top"/>
    </xf>
    <xf numFmtId="0" fontId="7" fillId="3" borderId="0" xfId="0" applyFont="1" applyFill="1"/>
    <xf numFmtId="0" fontId="0" fillId="3" borderId="0" xfId="0" applyFill="1"/>
    <xf numFmtId="4" fontId="3" fillId="10" borderId="1" xfId="0" applyNumberFormat="1" applyFont="1" applyFill="1" applyBorder="1" applyAlignment="1">
      <alignment vertical="top"/>
    </xf>
    <xf numFmtId="49" fontId="1" fillId="3" borderId="1" xfId="0" applyNumberFormat="1" applyFont="1" applyFill="1" applyBorder="1" applyAlignment="1">
      <alignment horizontal="left" vertical="top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/>
    </xf>
    <xf numFmtId="4" fontId="14" fillId="2" borderId="7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wrapText="1"/>
    </xf>
    <xf numFmtId="0" fontId="15" fillId="6" borderId="1" xfId="0" applyFont="1" applyFill="1" applyBorder="1" applyAlignment="1">
      <alignment wrapText="1"/>
    </xf>
    <xf numFmtId="0" fontId="22" fillId="6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49" fontId="6" fillId="2" borderId="1" xfId="0" applyNumberFormat="1" applyFont="1" applyFill="1" applyBorder="1" applyAlignment="1">
      <alignment vertical="top"/>
    </xf>
    <xf numFmtId="4" fontId="1" fillId="3" borderId="1" xfId="0" applyNumberFormat="1" applyFont="1" applyFill="1" applyBorder="1" applyAlignment="1">
      <alignment vertical="top"/>
    </xf>
    <xf numFmtId="0" fontId="1" fillId="3" borderId="1" xfId="0" applyFont="1" applyFill="1" applyBorder="1" applyAlignment="1">
      <alignment vertical="top"/>
    </xf>
    <xf numFmtId="4" fontId="3" fillId="3" borderId="11" xfId="0" applyNumberFormat="1" applyFont="1" applyFill="1" applyBorder="1" applyAlignment="1">
      <alignment horizontal="right" vertical="top"/>
    </xf>
    <xf numFmtId="4" fontId="3" fillId="3" borderId="5" xfId="0" applyNumberFormat="1" applyFont="1" applyFill="1" applyBorder="1" applyAlignment="1">
      <alignment vertical="top"/>
    </xf>
    <xf numFmtId="4" fontId="3" fillId="3" borderId="11" xfId="0" applyNumberFormat="1" applyFont="1" applyFill="1" applyBorder="1" applyAlignment="1">
      <alignment vertical="top"/>
    </xf>
    <xf numFmtId="4" fontId="3" fillId="3" borderId="14" xfId="0" applyNumberFormat="1" applyFont="1" applyFill="1" applyBorder="1" applyAlignment="1">
      <alignment vertical="top"/>
    </xf>
    <xf numFmtId="4" fontId="3" fillId="3" borderId="6" xfId="0" applyNumberFormat="1" applyFont="1" applyFill="1" applyBorder="1" applyAlignment="1">
      <alignment vertical="top"/>
    </xf>
    <xf numFmtId="4" fontId="3" fillId="7" borderId="14" xfId="0" applyNumberFormat="1" applyFont="1" applyFill="1" applyBorder="1" applyAlignment="1">
      <alignment vertical="top"/>
    </xf>
    <xf numFmtId="4" fontId="3" fillId="7" borderId="6" xfId="0" applyNumberFormat="1" applyFont="1" applyFill="1" applyBorder="1" applyAlignment="1">
      <alignment vertical="top"/>
    </xf>
    <xf numFmtId="4" fontId="3" fillId="7" borderId="11" xfId="0" applyNumberFormat="1" applyFont="1" applyFill="1" applyBorder="1" applyAlignment="1">
      <alignment vertical="top"/>
    </xf>
    <xf numFmtId="4" fontId="6" fillId="3" borderId="5" xfId="0" applyNumberFormat="1" applyFont="1" applyFill="1" applyBorder="1" applyAlignment="1">
      <alignment horizontal="right" vertical="top"/>
    </xf>
    <xf numFmtId="4" fontId="6" fillId="3" borderId="6" xfId="0" applyNumberFormat="1" applyFont="1" applyFill="1" applyBorder="1" applyAlignment="1">
      <alignment horizontal="right" vertical="top"/>
    </xf>
    <xf numFmtId="4" fontId="6" fillId="3" borderId="7" xfId="0" applyNumberFormat="1" applyFont="1" applyFill="1" applyBorder="1" applyAlignment="1">
      <alignment horizontal="right" vertical="top"/>
    </xf>
    <xf numFmtId="4" fontId="6" fillId="3" borderId="5" xfId="0" applyNumberFormat="1" applyFont="1" applyFill="1" applyBorder="1" applyAlignment="1">
      <alignment vertical="top"/>
    </xf>
    <xf numFmtId="4" fontId="6" fillId="7" borderId="5" xfId="0" applyNumberFormat="1" applyFont="1" applyFill="1" applyBorder="1" applyAlignment="1">
      <alignment vertical="top"/>
    </xf>
    <xf numFmtId="4" fontId="6" fillId="7" borderId="6" xfId="0" applyNumberFormat="1" applyFont="1" applyFill="1" applyBorder="1" applyAlignment="1">
      <alignment vertical="top"/>
    </xf>
    <xf numFmtId="4" fontId="6" fillId="7" borderId="7" xfId="0" applyNumberFormat="1" applyFont="1" applyFill="1" applyBorder="1" applyAlignment="1">
      <alignment vertical="top"/>
    </xf>
    <xf numFmtId="4" fontId="1" fillId="3" borderId="5" xfId="0" applyNumberFormat="1" applyFont="1" applyFill="1" applyBorder="1" applyAlignment="1">
      <alignment horizontal="right" vertical="top"/>
    </xf>
    <xf numFmtId="4" fontId="1" fillId="3" borderId="6" xfId="0" applyNumberFormat="1" applyFont="1" applyFill="1" applyBorder="1" applyAlignment="1">
      <alignment horizontal="right" vertical="top"/>
    </xf>
    <xf numFmtId="4" fontId="1" fillId="3" borderId="7" xfId="0" applyNumberFormat="1" applyFont="1" applyFill="1" applyBorder="1" applyAlignment="1">
      <alignment horizontal="right" vertical="top"/>
    </xf>
    <xf numFmtId="4" fontId="3" fillId="3" borderId="7" xfId="0" applyNumberFormat="1" applyFont="1" applyFill="1" applyBorder="1" applyAlignment="1">
      <alignment vertical="top"/>
    </xf>
    <xf numFmtId="4" fontId="3" fillId="3" borderId="9" xfId="0" applyNumberFormat="1" applyFont="1" applyFill="1" applyBorder="1" applyAlignment="1">
      <alignment vertical="top"/>
    </xf>
    <xf numFmtId="4" fontId="6" fillId="3" borderId="9" xfId="0" applyNumberFormat="1" applyFont="1" applyFill="1" applyBorder="1" applyAlignment="1">
      <alignment vertical="top"/>
    </xf>
    <xf numFmtId="2" fontId="3" fillId="7" borderId="5" xfId="0" applyNumberFormat="1" applyFont="1" applyFill="1" applyBorder="1" applyAlignment="1">
      <alignment horizontal="right" vertical="top"/>
    </xf>
    <xf numFmtId="2" fontId="3" fillId="7" borderId="6" xfId="0" applyNumberFormat="1" applyFont="1" applyFill="1" applyBorder="1" applyAlignment="1">
      <alignment horizontal="right" vertical="top"/>
    </xf>
    <xf numFmtId="2" fontId="3" fillId="7" borderId="7" xfId="0" applyNumberFormat="1" applyFont="1" applyFill="1" applyBorder="1" applyAlignment="1">
      <alignment horizontal="right" vertical="top"/>
    </xf>
    <xf numFmtId="4" fontId="3" fillId="7" borderId="5" xfId="0" applyNumberFormat="1" applyFont="1" applyFill="1" applyBorder="1" applyAlignment="1">
      <alignment vertical="top"/>
    </xf>
    <xf numFmtId="4" fontId="6" fillId="3" borderId="8" xfId="0" applyNumberFormat="1" applyFont="1" applyFill="1" applyBorder="1" applyAlignment="1">
      <alignment vertical="top"/>
    </xf>
    <xf numFmtId="4" fontId="6" fillId="3" borderId="4" xfId="0" applyNumberFormat="1" applyFont="1" applyFill="1" applyBorder="1" applyAlignment="1">
      <alignment vertical="top"/>
    </xf>
    <xf numFmtId="49" fontId="1" fillId="3" borderId="1" xfId="0" applyNumberFormat="1" applyFont="1" applyFill="1" applyBorder="1" applyAlignment="1">
      <alignment vertical="top"/>
    </xf>
    <xf numFmtId="49" fontId="14" fillId="6" borderId="1" xfId="0" applyNumberFormat="1" applyFont="1" applyFill="1" applyBorder="1" applyAlignment="1">
      <alignment vertical="top"/>
    </xf>
    <xf numFmtId="4" fontId="14" fillId="6" borderId="1" xfId="0" applyNumberFormat="1" applyFont="1" applyFill="1" applyBorder="1" applyAlignment="1">
      <alignment horizontal="right" vertical="top"/>
    </xf>
    <xf numFmtId="49" fontId="3" fillId="6" borderId="4" xfId="0" applyNumberFormat="1" applyFont="1" applyFill="1" applyBorder="1" applyAlignment="1">
      <alignment vertical="top" wrapText="1"/>
    </xf>
    <xf numFmtId="0" fontId="0" fillId="11" borderId="0" xfId="0" applyFill="1"/>
    <xf numFmtId="49" fontId="3" fillId="2" borderId="4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6" fillId="3" borderId="0" xfId="0" applyFont="1" applyFill="1"/>
    <xf numFmtId="0" fontId="3" fillId="3" borderId="0" xfId="0" applyFont="1" applyFill="1" applyBorder="1" applyAlignment="1">
      <alignment vertical="top"/>
    </xf>
    <xf numFmtId="0" fontId="6" fillId="0" borderId="0" xfId="0" applyFont="1"/>
    <xf numFmtId="0" fontId="9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/>
    </xf>
    <xf numFmtId="0" fontId="9" fillId="0" borderId="1" xfId="0" applyFont="1" applyBorder="1" applyAlignment="1">
      <alignment vertical="top"/>
    </xf>
    <xf numFmtId="0" fontId="6" fillId="0" borderId="5" xfId="0" applyFont="1" applyBorder="1" applyAlignment="1">
      <alignment horizontal="justify" vertical="top"/>
    </xf>
    <xf numFmtId="0" fontId="6" fillId="0" borderId="7" xfId="0" applyFont="1" applyBorder="1" applyAlignment="1">
      <alignment horizontal="justify" vertical="top"/>
    </xf>
    <xf numFmtId="0" fontId="9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3" borderId="2" xfId="0" applyFont="1" applyFill="1" applyBorder="1" applyAlignment="1"/>
    <xf numFmtId="0" fontId="4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/>
    </xf>
    <xf numFmtId="0" fontId="6" fillId="11" borderId="1" xfId="0" applyFont="1" applyFill="1" applyBorder="1" applyAlignment="1">
      <alignment vertical="top"/>
    </xf>
    <xf numFmtId="0" fontId="9" fillId="11" borderId="1" xfId="0" applyFont="1" applyFill="1" applyBorder="1" applyAlignment="1">
      <alignment vertical="top"/>
    </xf>
    <xf numFmtId="0" fontId="6" fillId="4" borderId="1" xfId="0" applyFont="1" applyFill="1" applyBorder="1"/>
    <xf numFmtId="0" fontId="3" fillId="4" borderId="1" xfId="0" applyFont="1" applyFill="1" applyBorder="1"/>
    <xf numFmtId="0" fontId="3" fillId="0" borderId="1" xfId="0" applyFont="1" applyBorder="1"/>
    <xf numFmtId="0" fontId="4" fillId="4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top"/>
    </xf>
    <xf numFmtId="49" fontId="3" fillId="3" borderId="7" xfId="0" applyNumberFormat="1" applyFont="1" applyFill="1" applyBorder="1" applyAlignment="1">
      <alignment horizontal="left" vertical="top" wrapText="1"/>
    </xf>
    <xf numFmtId="49" fontId="3" fillId="3" borderId="7" xfId="0" applyNumberFormat="1" applyFont="1" applyFill="1" applyBorder="1" applyAlignment="1">
      <alignment vertical="top" wrapText="1"/>
    </xf>
    <xf numFmtId="0" fontId="6" fillId="0" borderId="0" xfId="0" applyFont="1" applyBorder="1"/>
    <xf numFmtId="0" fontId="22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4" fillId="6" borderId="1" xfId="0" applyNumberFormat="1" applyFont="1" applyFill="1" applyBorder="1" applyAlignment="1">
      <alignment vertical="top"/>
    </xf>
    <xf numFmtId="0" fontId="1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vertical="top" wrapText="1"/>
    </xf>
    <xf numFmtId="49" fontId="14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vertical="top" wrapText="1"/>
    </xf>
    <xf numFmtId="0" fontId="21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1" fillId="0" borderId="11" xfId="0" applyFont="1" applyBorder="1" applyAlignment="1">
      <alignment vertical="top" wrapText="1"/>
    </xf>
    <xf numFmtId="0" fontId="1" fillId="7" borderId="11" xfId="0" applyFont="1" applyFill="1" applyBorder="1" applyAlignment="1">
      <alignment vertical="top" wrapText="1"/>
    </xf>
    <xf numFmtId="0" fontId="1" fillId="7" borderId="7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49" fontId="3" fillId="3" borderId="5" xfId="0" applyNumberFormat="1" applyFont="1" applyFill="1" applyBorder="1" applyAlignment="1">
      <alignment horizontal="left" vertical="top" wrapText="1"/>
    </xf>
    <xf numFmtId="0" fontId="1" fillId="0" borderId="7" xfId="0" applyFont="1" applyBorder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top"/>
    </xf>
    <xf numFmtId="0" fontId="3" fillId="0" borderId="7" xfId="0" applyFont="1" applyBorder="1" applyAlignment="1">
      <alignment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3" fillId="3" borderId="5" xfId="0" applyNumberFormat="1" applyFont="1" applyFill="1" applyBorder="1" applyAlignment="1">
      <alignment vertical="top" wrapText="1"/>
    </xf>
    <xf numFmtId="0" fontId="1" fillId="7" borderId="7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7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9" fillId="0" borderId="0" xfId="0" applyFont="1" applyAlignment="1"/>
    <xf numFmtId="0" fontId="21" fillId="3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3" fillId="3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49" fontId="4" fillId="6" borderId="1" xfId="0" applyNumberFormat="1" applyFont="1" applyFill="1" applyBorder="1" applyAlignment="1">
      <alignment vertical="top"/>
    </xf>
    <xf numFmtId="0" fontId="24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/>
    </xf>
    <xf numFmtId="0" fontId="2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49" fontId="6" fillId="3" borderId="7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6" fillId="7" borderId="5" xfId="0" applyFont="1" applyFill="1" applyBorder="1" applyAlignment="1">
      <alignment vertical="top" wrapText="1"/>
    </xf>
    <xf numFmtId="0" fontId="6" fillId="7" borderId="6" xfId="0" applyFont="1" applyFill="1" applyBorder="1" applyAlignment="1">
      <alignment vertical="top" wrapText="1"/>
    </xf>
    <xf numFmtId="0" fontId="6" fillId="7" borderId="7" xfId="0" applyFont="1" applyFill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7" borderId="14" xfId="0" applyFont="1" applyFill="1" applyBorder="1" applyAlignment="1">
      <alignment vertical="top" wrapText="1"/>
    </xf>
    <xf numFmtId="0" fontId="1" fillId="7" borderId="6" xfId="0" applyFont="1" applyFill="1" applyBorder="1" applyAlignment="1">
      <alignment vertical="top" wrapText="1"/>
    </xf>
    <xf numFmtId="0" fontId="1" fillId="7" borderId="11" xfId="0" applyFont="1" applyFill="1" applyBorder="1" applyAlignment="1">
      <alignment vertical="top" wrapText="1"/>
    </xf>
    <xf numFmtId="0" fontId="1" fillId="7" borderId="7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49" fontId="3" fillId="3" borderId="5" xfId="0" applyNumberFormat="1" applyFont="1" applyFill="1" applyBorder="1" applyAlignment="1">
      <alignment horizontal="left" vertical="top" wrapText="1"/>
    </xf>
    <xf numFmtId="49" fontId="3" fillId="3" borderId="6" xfId="0" applyNumberFormat="1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4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49" fontId="14" fillId="3" borderId="2" xfId="0" applyNumberFormat="1" applyFont="1" applyFill="1" applyBorder="1" applyAlignment="1">
      <alignment horizontal="center" vertical="top"/>
    </xf>
    <xf numFmtId="0" fontId="25" fillId="0" borderId="3" xfId="0" applyFont="1" applyBorder="1" applyAlignment="1">
      <alignment vertical="top"/>
    </xf>
    <xf numFmtId="0" fontId="25" fillId="0" borderId="4" xfId="0" applyFont="1" applyBorder="1" applyAlignment="1">
      <alignment vertical="top"/>
    </xf>
    <xf numFmtId="0" fontId="23" fillId="0" borderId="3" xfId="0" applyFont="1" applyBorder="1" applyAlignment="1">
      <alignment vertical="top"/>
    </xf>
    <xf numFmtId="0" fontId="23" fillId="0" borderId="4" xfId="0" applyFont="1" applyBorder="1" applyAlignment="1">
      <alignment vertical="top"/>
    </xf>
    <xf numFmtId="49" fontId="12" fillId="3" borderId="2" xfId="0" applyNumberFormat="1" applyFont="1" applyFill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top"/>
    </xf>
    <xf numFmtId="49" fontId="9" fillId="3" borderId="3" xfId="0" applyNumberFormat="1" applyFont="1" applyFill="1" applyBorder="1" applyAlignment="1">
      <alignment horizontal="center" vertical="top"/>
    </xf>
    <xf numFmtId="49" fontId="9" fillId="3" borderId="4" xfId="0" applyNumberFormat="1" applyFont="1" applyFill="1" applyBorder="1" applyAlignment="1">
      <alignment horizontal="center" vertical="top"/>
    </xf>
    <xf numFmtId="49" fontId="9" fillId="6" borderId="2" xfId="0" applyNumberFormat="1" applyFont="1" applyFill="1" applyBorder="1" applyAlignment="1">
      <alignment vertical="top"/>
    </xf>
    <xf numFmtId="49" fontId="9" fillId="6" borderId="3" xfId="0" applyNumberFormat="1" applyFont="1" applyFill="1" applyBorder="1" applyAlignment="1">
      <alignment vertical="top"/>
    </xf>
    <xf numFmtId="49" fontId="9" fillId="6" borderId="4" xfId="0" applyNumberFormat="1" applyFont="1" applyFill="1" applyBorder="1" applyAlignment="1">
      <alignment vertical="top"/>
    </xf>
    <xf numFmtId="0" fontId="14" fillId="0" borderId="1" xfId="0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center" vertical="top"/>
    </xf>
    <xf numFmtId="49" fontId="4" fillId="3" borderId="4" xfId="0" applyNumberFormat="1" applyFont="1" applyFill="1" applyBorder="1" applyAlignment="1">
      <alignment horizontal="center" vertical="top"/>
    </xf>
    <xf numFmtId="0" fontId="3" fillId="0" borderId="7" xfId="0" applyFont="1" applyBorder="1" applyAlignment="1">
      <alignment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14" fillId="3" borderId="2" xfId="0" applyNumberFormat="1" applyFont="1" applyFill="1" applyBorder="1" applyAlignment="1">
      <alignment horizontal="center" vertical="center"/>
    </xf>
    <xf numFmtId="49" fontId="14" fillId="3" borderId="3" xfId="0" applyNumberFormat="1" applyFont="1" applyFill="1" applyBorder="1" applyAlignment="1">
      <alignment horizontal="center" vertical="center"/>
    </xf>
    <xf numFmtId="49" fontId="14" fillId="3" borderId="4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49" fontId="3" fillId="3" borderId="5" xfId="0" applyNumberFormat="1" applyFont="1" applyFill="1" applyBorder="1" applyAlignment="1">
      <alignment vertical="top" wrapText="1"/>
    </xf>
    <xf numFmtId="0" fontId="1" fillId="7" borderId="5" xfId="0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left" vertical="top"/>
    </xf>
    <xf numFmtId="0" fontId="4" fillId="5" borderId="3" xfId="0" applyFont="1" applyFill="1" applyBorder="1" applyAlignment="1">
      <alignment horizontal="left" vertical="top"/>
    </xf>
    <xf numFmtId="0" fontId="4" fillId="5" borderId="4" xfId="0" applyFont="1" applyFill="1" applyBorder="1" applyAlignment="1">
      <alignment horizontal="left" vertical="top"/>
    </xf>
    <xf numFmtId="49" fontId="3" fillId="7" borderId="5" xfId="0" applyNumberFormat="1" applyFont="1" applyFill="1" applyBorder="1" applyAlignment="1">
      <alignment horizontal="left" vertical="top" wrapText="1"/>
    </xf>
    <xf numFmtId="0" fontId="1" fillId="7" borderId="6" xfId="0" applyFont="1" applyFill="1" applyBorder="1" applyAlignment="1">
      <alignment horizontal="left" vertical="top" wrapText="1"/>
    </xf>
    <xf numFmtId="0" fontId="1" fillId="7" borderId="7" xfId="0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49" fontId="4" fillId="3" borderId="3" xfId="0" applyNumberFormat="1" applyFont="1" applyFill="1" applyBorder="1" applyAlignment="1">
      <alignment horizontal="center" vertical="top" wrapText="1"/>
    </xf>
    <xf numFmtId="49" fontId="4" fillId="3" borderId="4" xfId="0" applyNumberFormat="1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/>
    </xf>
    <xf numFmtId="49" fontId="6" fillId="7" borderId="5" xfId="0" applyNumberFormat="1" applyFont="1" applyFill="1" applyBorder="1" applyAlignment="1">
      <alignment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9" fillId="3" borderId="3" xfId="0" applyNumberFormat="1" applyFont="1" applyFill="1" applyBorder="1" applyAlignment="1">
      <alignment horizontal="center" vertical="top" wrapText="1"/>
    </xf>
    <xf numFmtId="49" fontId="9" fillId="3" borderId="4" xfId="0" applyNumberFormat="1" applyFont="1" applyFill="1" applyBorder="1" applyAlignment="1">
      <alignment horizontal="center" vertical="top" wrapText="1"/>
    </xf>
    <xf numFmtId="49" fontId="4" fillId="6" borderId="2" xfId="0" applyNumberFormat="1" applyFont="1" applyFill="1" applyBorder="1" applyAlignment="1">
      <alignment vertical="top"/>
    </xf>
    <xf numFmtId="49" fontId="4" fillId="6" borderId="3" xfId="0" applyNumberFormat="1" applyFont="1" applyFill="1" applyBorder="1" applyAlignment="1">
      <alignment vertical="top"/>
    </xf>
    <xf numFmtId="49" fontId="4" fillId="6" borderId="4" xfId="0" applyNumberFormat="1" applyFont="1" applyFill="1" applyBorder="1" applyAlignment="1">
      <alignment vertical="top"/>
    </xf>
    <xf numFmtId="49" fontId="14" fillId="3" borderId="2" xfId="0" applyNumberFormat="1" applyFont="1" applyFill="1" applyBorder="1" applyAlignment="1">
      <alignment horizontal="center" vertical="center" wrapText="1"/>
    </xf>
    <xf numFmtId="49" fontId="14" fillId="3" borderId="3" xfId="0" applyNumberFormat="1" applyFont="1" applyFill="1" applyBorder="1" applyAlignment="1">
      <alignment horizontal="center" vertical="center" wrapText="1"/>
    </xf>
    <xf numFmtId="49" fontId="14" fillId="3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49" fontId="9" fillId="0" borderId="4" xfId="0" applyNumberFormat="1" applyFont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49" fontId="14" fillId="3" borderId="2" xfId="0" applyNumberFormat="1" applyFont="1" applyFill="1" applyBorder="1" applyAlignment="1">
      <alignment horizontal="center" vertical="top" wrapText="1"/>
    </xf>
    <xf numFmtId="49" fontId="14" fillId="3" borderId="3" xfId="0" applyNumberFormat="1" applyFont="1" applyFill="1" applyBorder="1" applyAlignment="1">
      <alignment horizontal="center" vertical="top" wrapText="1"/>
    </xf>
    <xf numFmtId="49" fontId="14" fillId="3" borderId="4" xfId="0" applyNumberFormat="1" applyFont="1" applyFill="1" applyBorder="1" applyAlignment="1">
      <alignment horizontal="center" vertical="top" wrapText="1"/>
    </xf>
    <xf numFmtId="49" fontId="14" fillId="3" borderId="1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6" fillId="3" borderId="0" xfId="0" applyFont="1" applyFill="1" applyAlignment="1">
      <alignment vertical="center" wrapText="1"/>
    </xf>
    <xf numFmtId="0" fontId="8" fillId="3" borderId="0" xfId="0" applyFont="1" applyFill="1" applyAlignment="1">
      <alignment vertical="center" wrapText="1"/>
    </xf>
    <xf numFmtId="0" fontId="3" fillId="3" borderId="0" xfId="0" applyFont="1" applyFill="1" applyAlignment="1">
      <alignment wrapText="1"/>
    </xf>
    <xf numFmtId="0" fontId="8" fillId="3" borderId="0" xfId="0" applyFont="1" applyFill="1" applyAlignment="1">
      <alignment wrapText="1"/>
    </xf>
    <xf numFmtId="0" fontId="3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CN508"/>
  <sheetViews>
    <sheetView tabSelected="1" topLeftCell="B1" zoomScale="80" zoomScaleNormal="80" workbookViewId="0">
      <selection activeCell="B20" sqref="B20:H20"/>
    </sheetView>
  </sheetViews>
  <sheetFormatPr defaultRowHeight="15" x14ac:dyDescent="0.25"/>
  <cols>
    <col min="1" max="1" width="5" hidden="1" customWidth="1"/>
    <col min="2" max="2" width="46.28515625" customWidth="1"/>
    <col min="3" max="3" width="32" customWidth="1"/>
    <col min="4" max="4" width="16.42578125" customWidth="1"/>
    <col min="5" max="5" width="18.42578125" customWidth="1"/>
    <col min="6" max="7" width="15.28515625" customWidth="1"/>
    <col min="8" max="8" width="55.42578125" customWidth="1"/>
    <col min="9" max="9" width="11.42578125" bestFit="1" customWidth="1"/>
  </cols>
  <sheetData>
    <row r="1" spans="1:9" x14ac:dyDescent="0.25">
      <c r="A1" s="36"/>
      <c r="B1" s="68"/>
      <c r="C1" s="68"/>
      <c r="D1" s="68"/>
      <c r="E1" s="68"/>
      <c r="F1" s="68"/>
      <c r="G1" s="68"/>
      <c r="H1" s="101" t="s">
        <v>349</v>
      </c>
    </row>
    <row r="2" spans="1:9" x14ac:dyDescent="0.25">
      <c r="A2" s="36"/>
      <c r="B2" s="532" t="s">
        <v>338</v>
      </c>
      <c r="C2" s="532"/>
      <c r="D2" s="532"/>
      <c r="E2" s="532"/>
      <c r="F2" s="532"/>
      <c r="G2" s="532"/>
      <c r="H2" s="532"/>
    </row>
    <row r="3" spans="1:9" ht="25.5" customHeight="1" x14ac:dyDescent="0.25">
      <c r="A3" s="36"/>
      <c r="B3" s="532"/>
      <c r="C3" s="532"/>
      <c r="D3" s="532"/>
      <c r="E3" s="532"/>
      <c r="F3" s="532"/>
      <c r="G3" s="532"/>
      <c r="H3" s="532"/>
    </row>
    <row r="4" spans="1:9" ht="15.75" x14ac:dyDescent="0.25">
      <c r="A4" s="36"/>
      <c r="B4" s="11"/>
      <c r="C4" s="11"/>
      <c r="D4" s="11"/>
      <c r="E4" s="11"/>
      <c r="F4" s="11"/>
      <c r="G4" s="11"/>
      <c r="H4" s="11"/>
    </row>
    <row r="5" spans="1:9" ht="24.75" customHeight="1" x14ac:dyDescent="0.25">
      <c r="A5" s="36"/>
      <c r="B5" s="525" t="s">
        <v>339</v>
      </c>
      <c r="C5" s="526"/>
      <c r="D5" s="526"/>
      <c r="E5" s="526"/>
      <c r="F5" s="526"/>
      <c r="G5" s="526"/>
      <c r="H5" s="526"/>
      <c r="I5" s="36"/>
    </row>
    <row r="6" spans="1:9" ht="26.25" customHeight="1" x14ac:dyDescent="0.25">
      <c r="A6" s="36"/>
      <c r="B6" s="527" t="s">
        <v>340</v>
      </c>
      <c r="C6" s="528"/>
      <c r="D6" s="528"/>
      <c r="E6" s="528"/>
      <c r="F6" s="528"/>
      <c r="G6" s="528"/>
      <c r="H6" s="528"/>
      <c r="I6" s="36"/>
    </row>
    <row r="7" spans="1:9" ht="21" customHeight="1" x14ac:dyDescent="0.25">
      <c r="A7" s="36"/>
      <c r="B7" s="523" t="s">
        <v>341</v>
      </c>
      <c r="C7" s="524"/>
      <c r="D7" s="524"/>
      <c r="E7" s="524"/>
      <c r="F7" s="524"/>
      <c r="G7" s="524"/>
      <c r="H7" s="524"/>
      <c r="I7" s="36"/>
    </row>
    <row r="8" spans="1:9" ht="13.5" customHeight="1" x14ac:dyDescent="0.25">
      <c r="A8" s="36"/>
      <c r="B8" s="525"/>
      <c r="C8" s="526"/>
      <c r="D8" s="526"/>
      <c r="E8" s="526"/>
      <c r="F8" s="526"/>
      <c r="G8" s="526"/>
      <c r="H8" s="526"/>
      <c r="I8" s="36"/>
    </row>
    <row r="9" spans="1:9" ht="26.25" hidden="1" customHeight="1" x14ac:dyDescent="0.25">
      <c r="A9" s="36"/>
      <c r="B9" s="527"/>
      <c r="C9" s="528"/>
      <c r="D9" s="528"/>
      <c r="E9" s="528"/>
      <c r="F9" s="528"/>
      <c r="G9" s="528"/>
      <c r="H9" s="528"/>
      <c r="I9" s="36"/>
    </row>
    <row r="10" spans="1:9" ht="21" hidden="1" customHeight="1" x14ac:dyDescent="0.25">
      <c r="A10" s="36"/>
      <c r="B10" s="523"/>
      <c r="C10" s="524"/>
      <c r="D10" s="524"/>
      <c r="E10" s="524"/>
      <c r="F10" s="524"/>
      <c r="G10" s="524"/>
      <c r="H10" s="524"/>
      <c r="I10" s="36"/>
    </row>
    <row r="11" spans="1:9" ht="24.75" hidden="1" customHeight="1" x14ac:dyDescent="0.25">
      <c r="A11" s="36"/>
      <c r="B11" s="525"/>
      <c r="C11" s="526"/>
      <c r="D11" s="526"/>
      <c r="E11" s="526"/>
      <c r="F11" s="526"/>
      <c r="G11" s="526"/>
      <c r="H11" s="526"/>
      <c r="I11" s="36"/>
    </row>
    <row r="12" spans="1:9" ht="26.25" hidden="1" customHeight="1" x14ac:dyDescent="0.25">
      <c r="A12" s="36"/>
      <c r="B12" s="527"/>
      <c r="C12" s="528"/>
      <c r="D12" s="528"/>
      <c r="E12" s="528"/>
      <c r="F12" s="528"/>
      <c r="G12" s="528"/>
      <c r="H12" s="528"/>
      <c r="I12" s="36"/>
    </row>
    <row r="13" spans="1:9" ht="22.5" hidden="1" customHeight="1" x14ac:dyDescent="0.25">
      <c r="A13" s="36"/>
      <c r="B13" s="523"/>
      <c r="C13" s="524"/>
      <c r="D13" s="524"/>
      <c r="E13" s="524"/>
      <c r="F13" s="524"/>
      <c r="G13" s="524"/>
      <c r="H13" s="524"/>
      <c r="I13" s="36"/>
    </row>
    <row r="14" spans="1:9" s="239" customFormat="1" ht="74.25" hidden="1" customHeight="1" x14ac:dyDescent="0.25">
      <c r="A14" s="325"/>
      <c r="B14" s="200"/>
      <c r="C14" s="334"/>
      <c r="D14" s="104"/>
      <c r="E14" s="230"/>
      <c r="F14" s="230"/>
      <c r="G14" s="230"/>
      <c r="H14" s="69"/>
      <c r="I14" s="293"/>
    </row>
    <row r="15" spans="1:9" s="239" customFormat="1" ht="74.25" hidden="1" customHeight="1" x14ac:dyDescent="0.25">
      <c r="A15" s="325"/>
      <c r="B15" s="200"/>
      <c r="C15" s="334"/>
      <c r="D15" s="104"/>
      <c r="E15" s="230"/>
      <c r="F15" s="230"/>
      <c r="G15" s="230"/>
      <c r="H15" s="69"/>
      <c r="I15" s="293"/>
    </row>
    <row r="16" spans="1:9" s="239" customFormat="1" ht="74.25" hidden="1" customHeight="1" x14ac:dyDescent="0.25">
      <c r="A16" s="325"/>
      <c r="B16" s="200"/>
      <c r="C16" s="334"/>
      <c r="D16" s="104"/>
      <c r="E16" s="230"/>
      <c r="F16" s="230"/>
      <c r="G16" s="230"/>
      <c r="H16" s="69"/>
      <c r="I16" s="293"/>
    </row>
    <row r="17" spans="1:92" s="239" customFormat="1" ht="74.25" hidden="1" customHeight="1" x14ac:dyDescent="0.25">
      <c r="A17" s="325"/>
      <c r="B17" s="200"/>
      <c r="C17" s="334"/>
      <c r="D17" s="104"/>
      <c r="E17" s="230"/>
      <c r="F17" s="230"/>
      <c r="G17" s="230"/>
      <c r="H17" s="69"/>
      <c r="I17" s="293"/>
    </row>
    <row r="18" spans="1:92" s="239" customFormat="1" ht="74.25" hidden="1" customHeight="1" x14ac:dyDescent="0.25">
      <c r="A18" s="325"/>
      <c r="B18" s="200"/>
      <c r="C18" s="334"/>
      <c r="D18" s="104"/>
      <c r="E18" s="230"/>
      <c r="F18" s="230"/>
      <c r="G18" s="230"/>
      <c r="H18" s="69"/>
      <c r="I18" s="293"/>
    </row>
    <row r="19" spans="1:92" s="239" customFormat="1" ht="54" customHeight="1" x14ac:dyDescent="0.25">
      <c r="A19" s="325"/>
      <c r="B19" s="329" t="s">
        <v>330</v>
      </c>
      <c r="C19" s="329" t="s">
        <v>331</v>
      </c>
      <c r="D19" s="329" t="s">
        <v>332</v>
      </c>
      <c r="E19" s="329" t="s">
        <v>333</v>
      </c>
      <c r="F19" s="329" t="s">
        <v>334</v>
      </c>
      <c r="G19" s="329" t="s">
        <v>337</v>
      </c>
      <c r="H19" s="329" t="s">
        <v>335</v>
      </c>
      <c r="I19" s="293"/>
    </row>
    <row r="20" spans="1:92" s="239" customFormat="1" ht="31.5" customHeight="1" x14ac:dyDescent="0.25">
      <c r="A20" s="325"/>
      <c r="B20" s="529" t="s">
        <v>336</v>
      </c>
      <c r="C20" s="530"/>
      <c r="D20" s="530"/>
      <c r="E20" s="530"/>
      <c r="F20" s="530"/>
      <c r="G20" s="530"/>
      <c r="H20" s="531"/>
      <c r="I20" s="293"/>
    </row>
    <row r="21" spans="1:92" s="239" customFormat="1" ht="30.75" customHeight="1" x14ac:dyDescent="0.25">
      <c r="A21" s="325"/>
      <c r="B21" s="529"/>
      <c r="C21" s="530"/>
      <c r="D21" s="530"/>
      <c r="E21" s="530"/>
      <c r="F21" s="530"/>
      <c r="G21" s="530"/>
      <c r="H21" s="531"/>
      <c r="I21" s="293"/>
    </row>
    <row r="22" spans="1:92" s="235" customFormat="1" ht="53.25" customHeight="1" x14ac:dyDescent="0.25">
      <c r="A22" s="108"/>
      <c r="B22" s="200"/>
      <c r="C22" s="6"/>
      <c r="D22" s="104"/>
      <c r="E22" s="8"/>
      <c r="F22" s="8"/>
      <c r="G22" s="8"/>
      <c r="H22" s="69"/>
      <c r="I22" s="294"/>
      <c r="J22" s="239"/>
      <c r="K22" s="239"/>
      <c r="L22" s="239"/>
      <c r="M22" s="239"/>
      <c r="N22" s="239"/>
      <c r="O22" s="239"/>
      <c r="P22" s="239"/>
      <c r="Q22" s="239"/>
      <c r="R22" s="239"/>
      <c r="S22" s="239"/>
      <c r="T22" s="239"/>
      <c r="U22" s="239"/>
      <c r="V22" s="239"/>
      <c r="W22" s="239"/>
      <c r="X22" s="239"/>
      <c r="Y22" s="239"/>
      <c r="Z22" s="239"/>
      <c r="AA22" s="239"/>
      <c r="AB22" s="239"/>
      <c r="AC22" s="239"/>
      <c r="AD22" s="239"/>
      <c r="AE22" s="239"/>
      <c r="AF22" s="239"/>
      <c r="AG22" s="239"/>
      <c r="AH22" s="239"/>
      <c r="AI22" s="239"/>
      <c r="AJ22" s="239"/>
      <c r="AK22" s="239"/>
      <c r="AL22" s="239"/>
      <c r="AM22" s="239"/>
      <c r="AN22" s="239"/>
      <c r="AO22" s="239"/>
      <c r="AP22" s="239"/>
      <c r="AQ22" s="239"/>
      <c r="AR22" s="239"/>
      <c r="AS22" s="239"/>
      <c r="AT22" s="239"/>
      <c r="AU22" s="239"/>
      <c r="AV22" s="239"/>
      <c r="AW22" s="239"/>
      <c r="AX22" s="239"/>
      <c r="AY22" s="239"/>
      <c r="AZ22" s="239"/>
      <c r="BA22" s="239"/>
      <c r="BB22" s="239"/>
      <c r="BC22" s="239"/>
      <c r="BD22" s="239"/>
      <c r="BE22" s="239"/>
      <c r="BF22" s="239"/>
      <c r="BG22" s="239"/>
      <c r="BH22" s="239"/>
      <c r="BI22" s="239"/>
      <c r="BJ22" s="239"/>
      <c r="BK22" s="239"/>
      <c r="BL22" s="239"/>
      <c r="BM22" s="239"/>
      <c r="BN22" s="239"/>
      <c r="BO22" s="239"/>
      <c r="BP22" s="239"/>
      <c r="BQ22" s="239"/>
      <c r="BR22" s="239"/>
      <c r="BS22" s="239"/>
      <c r="BT22" s="239"/>
      <c r="BU22" s="239"/>
      <c r="BV22" s="239"/>
      <c r="BW22" s="239"/>
      <c r="BX22" s="239"/>
      <c r="BY22" s="239"/>
      <c r="BZ22" s="239"/>
      <c r="CA22" s="239"/>
      <c r="CB22" s="239"/>
      <c r="CC22" s="239"/>
      <c r="CD22" s="239"/>
      <c r="CE22" s="239"/>
      <c r="CF22" s="239"/>
      <c r="CG22" s="239"/>
      <c r="CH22" s="239"/>
      <c r="CI22" s="239"/>
      <c r="CJ22" s="239"/>
      <c r="CK22" s="239"/>
      <c r="CL22" s="239"/>
      <c r="CM22" s="239"/>
      <c r="CN22" s="239"/>
    </row>
    <row r="23" spans="1:92" s="239" customFormat="1" ht="21" customHeight="1" x14ac:dyDescent="0.25">
      <c r="A23" s="55"/>
      <c r="B23" s="229"/>
      <c r="C23" s="319"/>
      <c r="D23" s="203"/>
      <c r="E23" s="70"/>
      <c r="F23" s="70"/>
      <c r="G23" s="70"/>
      <c r="H23" s="17"/>
      <c r="I23" s="293"/>
    </row>
    <row r="24" spans="1:92" ht="22.5" customHeight="1" x14ac:dyDescent="0.25">
      <c r="A24" s="425" t="s">
        <v>0</v>
      </c>
      <c r="B24" s="426"/>
      <c r="C24" s="426"/>
      <c r="D24" s="426"/>
      <c r="E24" s="426"/>
      <c r="F24" s="426"/>
      <c r="G24" s="426"/>
      <c r="H24" s="426"/>
      <c r="I24" s="328"/>
    </row>
    <row r="25" spans="1:92" ht="27.75" hidden="1" customHeight="1" x14ac:dyDescent="0.25">
      <c r="A25" s="349"/>
      <c r="B25" s="448" t="s">
        <v>9</v>
      </c>
      <c r="C25" s="448"/>
      <c r="D25" s="448"/>
      <c r="E25" s="448"/>
      <c r="F25" s="448"/>
      <c r="G25" s="448"/>
      <c r="H25" s="448"/>
      <c r="I25" s="328"/>
    </row>
    <row r="26" spans="1:92" ht="15.75" hidden="1" x14ac:dyDescent="0.25">
      <c r="A26" s="349"/>
      <c r="B26" s="425" t="s">
        <v>23</v>
      </c>
      <c r="C26" s="426"/>
      <c r="D26" s="426"/>
      <c r="E26" s="426"/>
      <c r="F26" s="426"/>
      <c r="G26" s="426"/>
      <c r="H26" s="426"/>
      <c r="I26" s="426"/>
    </row>
    <row r="27" spans="1:92" ht="110.25" hidden="1" x14ac:dyDescent="0.25">
      <c r="A27" s="349"/>
      <c r="B27" s="92" t="s">
        <v>81</v>
      </c>
      <c r="C27" s="95" t="s">
        <v>71</v>
      </c>
      <c r="D27" s="94" t="s">
        <v>1</v>
      </c>
      <c r="E27" s="93"/>
      <c r="F27" s="93"/>
      <c r="G27" s="93"/>
      <c r="H27" s="92" t="s">
        <v>277</v>
      </c>
      <c r="I27" s="328"/>
    </row>
    <row r="28" spans="1:92" ht="15.75" hidden="1" x14ac:dyDescent="0.25">
      <c r="A28" s="349"/>
      <c r="B28" s="336"/>
      <c r="C28" s="2" t="s">
        <v>3</v>
      </c>
      <c r="D28" s="2" t="s">
        <v>1</v>
      </c>
      <c r="E28" s="63">
        <f>E27</f>
        <v>0</v>
      </c>
      <c r="F28" s="63"/>
      <c r="G28" s="63"/>
      <c r="H28" s="102"/>
      <c r="I28" s="328"/>
    </row>
    <row r="29" spans="1:92" ht="141.75" hidden="1" x14ac:dyDescent="0.25">
      <c r="A29" s="349"/>
      <c r="B29" s="92" t="s">
        <v>165</v>
      </c>
      <c r="C29" s="88" t="s">
        <v>80</v>
      </c>
      <c r="D29" s="88" t="s">
        <v>12</v>
      </c>
      <c r="E29" s="93"/>
      <c r="F29" s="93"/>
      <c r="G29" s="93"/>
      <c r="H29" s="90" t="s">
        <v>280</v>
      </c>
      <c r="I29" s="328"/>
    </row>
    <row r="30" spans="1:92" ht="15.75" hidden="1" x14ac:dyDescent="0.25">
      <c r="A30" s="349"/>
      <c r="B30" s="336"/>
      <c r="C30" s="2" t="s">
        <v>3</v>
      </c>
      <c r="D30" s="2" t="s">
        <v>12</v>
      </c>
      <c r="E30" s="63">
        <f>E29</f>
        <v>0</v>
      </c>
      <c r="F30" s="63"/>
      <c r="G30" s="63"/>
      <c r="H30" s="102"/>
      <c r="I30" s="328"/>
    </row>
    <row r="31" spans="1:92" ht="15.75" hidden="1" x14ac:dyDescent="0.25">
      <c r="A31" s="425" t="s">
        <v>29</v>
      </c>
      <c r="B31" s="426"/>
      <c r="C31" s="426"/>
      <c r="D31" s="426"/>
      <c r="E31" s="426"/>
      <c r="F31" s="426"/>
      <c r="G31" s="426"/>
      <c r="H31" s="426"/>
      <c r="I31" s="328"/>
    </row>
    <row r="32" spans="1:92" ht="15.75" hidden="1" x14ac:dyDescent="0.25">
      <c r="A32" s="32"/>
      <c r="B32" s="344"/>
      <c r="C32" s="4"/>
      <c r="D32" s="4" t="s">
        <v>1</v>
      </c>
      <c r="E32" s="5"/>
      <c r="F32" s="5"/>
      <c r="G32" s="5"/>
      <c r="H32" s="31"/>
      <c r="I32" s="328"/>
    </row>
    <row r="33" spans="1:9" ht="15.75" hidden="1" x14ac:dyDescent="0.25">
      <c r="A33" s="32"/>
      <c r="B33" s="296"/>
      <c r="C33" s="32"/>
      <c r="D33" s="4" t="s">
        <v>1</v>
      </c>
      <c r="E33" s="5"/>
      <c r="F33" s="5"/>
      <c r="G33" s="5"/>
      <c r="H33" s="31"/>
      <c r="I33" s="328"/>
    </row>
    <row r="34" spans="1:9" ht="15.75" hidden="1" x14ac:dyDescent="0.25">
      <c r="A34" s="32"/>
      <c r="B34" s="296"/>
      <c r="C34" s="33" t="s">
        <v>3</v>
      </c>
      <c r="D34" s="34" t="s">
        <v>1</v>
      </c>
      <c r="E34" s="30">
        <f>SUM(E32:E33)</f>
        <v>0</v>
      </c>
      <c r="F34" s="30"/>
      <c r="G34" s="30"/>
      <c r="H34" s="35"/>
      <c r="I34" s="328"/>
    </row>
    <row r="35" spans="1:9" ht="15.75" hidden="1" x14ac:dyDescent="0.25">
      <c r="A35" s="32"/>
      <c r="B35" s="359"/>
      <c r="C35" s="4"/>
      <c r="D35" s="4" t="s">
        <v>2</v>
      </c>
      <c r="E35" s="5"/>
      <c r="F35" s="5"/>
      <c r="G35" s="5"/>
      <c r="H35" s="362"/>
      <c r="I35" s="328"/>
    </row>
    <row r="36" spans="1:9" ht="15.75" hidden="1" x14ac:dyDescent="0.25">
      <c r="A36" s="32"/>
      <c r="B36" s="359"/>
      <c r="C36" s="4"/>
      <c r="D36" s="4" t="s">
        <v>2</v>
      </c>
      <c r="E36" s="5"/>
      <c r="F36" s="5"/>
      <c r="G36" s="5"/>
      <c r="H36" s="359"/>
      <c r="I36" s="328"/>
    </row>
    <row r="37" spans="1:9" ht="15.75" hidden="1" x14ac:dyDescent="0.25">
      <c r="A37" s="32"/>
      <c r="B37" s="359"/>
      <c r="C37" s="4"/>
      <c r="D37" s="4" t="s">
        <v>2</v>
      </c>
      <c r="E37" s="5"/>
      <c r="F37" s="5"/>
      <c r="G37" s="5"/>
      <c r="H37" s="359"/>
      <c r="I37" s="328"/>
    </row>
    <row r="38" spans="1:9" ht="15.75" hidden="1" x14ac:dyDescent="0.25">
      <c r="A38" s="32"/>
      <c r="B38" s="359"/>
      <c r="C38" s="4"/>
      <c r="D38" s="4" t="s">
        <v>2</v>
      </c>
      <c r="E38" s="5"/>
      <c r="F38" s="5"/>
      <c r="G38" s="5"/>
      <c r="H38" s="31"/>
      <c r="I38" s="328"/>
    </row>
    <row r="39" spans="1:9" ht="15.75" hidden="1" x14ac:dyDescent="0.25">
      <c r="A39" s="32"/>
      <c r="B39" s="41"/>
      <c r="C39" s="41"/>
      <c r="D39" s="4" t="s">
        <v>2</v>
      </c>
      <c r="E39" s="345"/>
      <c r="F39" s="345"/>
      <c r="G39" s="345"/>
      <c r="H39" s="41"/>
      <c r="I39" s="328"/>
    </row>
    <row r="40" spans="1:9" ht="15.75" hidden="1" x14ac:dyDescent="0.25">
      <c r="A40" s="32"/>
      <c r="B40" s="359"/>
      <c r="C40" s="4"/>
      <c r="D40" s="4" t="s">
        <v>2</v>
      </c>
      <c r="E40" s="5"/>
      <c r="F40" s="5"/>
      <c r="G40" s="5"/>
      <c r="H40" s="31"/>
      <c r="I40" s="328"/>
    </row>
    <row r="41" spans="1:9" ht="15.75" hidden="1" x14ac:dyDescent="0.25">
      <c r="A41" s="32"/>
      <c r="B41" s="359"/>
      <c r="C41" s="4"/>
      <c r="D41" s="4" t="s">
        <v>2</v>
      </c>
      <c r="E41" s="5"/>
      <c r="F41" s="5"/>
      <c r="G41" s="5"/>
      <c r="H41" s="74"/>
      <c r="I41" s="328"/>
    </row>
    <row r="42" spans="1:9" ht="15.75" hidden="1" x14ac:dyDescent="0.25">
      <c r="A42" s="32"/>
      <c r="B42" s="359"/>
      <c r="C42" s="4"/>
      <c r="D42" s="4" t="s">
        <v>2</v>
      </c>
      <c r="E42" s="5"/>
      <c r="F42" s="5"/>
      <c r="G42" s="5"/>
      <c r="H42" s="74"/>
      <c r="I42" s="328"/>
    </row>
    <row r="43" spans="1:9" ht="47.25" hidden="1" x14ac:dyDescent="0.25">
      <c r="A43" s="32"/>
      <c r="B43" s="356" t="s">
        <v>87</v>
      </c>
      <c r="C43" s="62" t="s">
        <v>205</v>
      </c>
      <c r="D43" s="61" t="s">
        <v>2</v>
      </c>
      <c r="E43" s="16"/>
      <c r="F43" s="148"/>
      <c r="G43" s="148"/>
      <c r="H43" s="427" t="s">
        <v>217</v>
      </c>
      <c r="I43" s="328"/>
    </row>
    <row r="44" spans="1:9" ht="47.25" hidden="1" x14ac:dyDescent="0.25">
      <c r="A44" s="32"/>
      <c r="B44" s="356" t="s">
        <v>210</v>
      </c>
      <c r="C44" s="62" t="s">
        <v>206</v>
      </c>
      <c r="D44" s="61" t="s">
        <v>2</v>
      </c>
      <c r="E44" s="16"/>
      <c r="F44" s="164"/>
      <c r="G44" s="164"/>
      <c r="H44" s="428"/>
      <c r="I44" s="328"/>
    </row>
    <row r="45" spans="1:9" ht="31.5" hidden="1" x14ac:dyDescent="0.25">
      <c r="A45" s="32"/>
      <c r="B45" s="356" t="s">
        <v>107</v>
      </c>
      <c r="C45" s="62" t="s">
        <v>212</v>
      </c>
      <c r="D45" s="61" t="s">
        <v>2</v>
      </c>
      <c r="E45" s="16"/>
      <c r="F45" s="164"/>
      <c r="G45" s="164"/>
      <c r="H45" s="429"/>
      <c r="I45" s="328"/>
    </row>
    <row r="46" spans="1:9" ht="32.25" hidden="1" thickBot="1" x14ac:dyDescent="0.3">
      <c r="A46" s="32"/>
      <c r="B46" s="162" t="s">
        <v>211</v>
      </c>
      <c r="C46" s="167" t="s">
        <v>213</v>
      </c>
      <c r="D46" s="168" t="s">
        <v>2</v>
      </c>
      <c r="E46" s="127"/>
      <c r="F46" s="256"/>
      <c r="G46" s="256"/>
      <c r="H46" s="430"/>
      <c r="I46" s="328"/>
    </row>
    <row r="47" spans="1:9" ht="31.5" hidden="1" x14ac:dyDescent="0.25">
      <c r="A47" s="32"/>
      <c r="B47" s="357" t="s">
        <v>256</v>
      </c>
      <c r="C47" s="165" t="s">
        <v>50</v>
      </c>
      <c r="D47" s="166" t="s">
        <v>2</v>
      </c>
      <c r="E47" s="164"/>
      <c r="F47" s="164"/>
      <c r="G47" s="164"/>
      <c r="H47" s="431" t="s">
        <v>258</v>
      </c>
      <c r="I47" s="328"/>
    </row>
    <row r="48" spans="1:9" ht="31.5" hidden="1" x14ac:dyDescent="0.25">
      <c r="A48" s="32"/>
      <c r="B48" s="357" t="s">
        <v>140</v>
      </c>
      <c r="C48" s="146" t="s">
        <v>142</v>
      </c>
      <c r="D48" s="147" t="s">
        <v>2</v>
      </c>
      <c r="E48" s="148"/>
      <c r="F48" s="164"/>
      <c r="G48" s="164"/>
      <c r="H48" s="419"/>
      <c r="I48" s="328"/>
    </row>
    <row r="49" spans="1:9" ht="31.5" hidden="1" x14ac:dyDescent="0.25">
      <c r="A49" s="32"/>
      <c r="B49" s="357" t="s">
        <v>257</v>
      </c>
      <c r="C49" s="146" t="s">
        <v>255</v>
      </c>
      <c r="D49" s="147" t="s">
        <v>2</v>
      </c>
      <c r="E49" s="148"/>
      <c r="F49" s="164"/>
      <c r="G49" s="164"/>
      <c r="H49" s="432"/>
      <c r="I49" s="328"/>
    </row>
    <row r="50" spans="1:9" ht="47.25" hidden="1" x14ac:dyDescent="0.25">
      <c r="A50" s="345"/>
      <c r="B50" s="354"/>
      <c r="C50" s="2" t="s">
        <v>3</v>
      </c>
      <c r="D50" s="2" t="s">
        <v>16</v>
      </c>
      <c r="E50" s="63"/>
      <c r="F50" s="63"/>
      <c r="G50" s="63"/>
      <c r="H50" s="102"/>
      <c r="I50" s="328"/>
    </row>
    <row r="51" spans="1:9" ht="31.5" hidden="1" x14ac:dyDescent="0.25">
      <c r="A51" s="345"/>
      <c r="B51" s="69" t="s">
        <v>225</v>
      </c>
      <c r="C51" s="6" t="s">
        <v>207</v>
      </c>
      <c r="D51" s="7" t="s">
        <v>12</v>
      </c>
      <c r="E51" s="8"/>
      <c r="F51" s="257"/>
      <c r="G51" s="257"/>
      <c r="H51" s="433" t="s">
        <v>209</v>
      </c>
      <c r="I51" s="328"/>
    </row>
    <row r="52" spans="1:9" ht="48" hidden="1" thickBot="1" x14ac:dyDescent="0.3">
      <c r="A52" s="345"/>
      <c r="B52" s="152" t="s">
        <v>226</v>
      </c>
      <c r="C52" s="125" t="s">
        <v>208</v>
      </c>
      <c r="D52" s="153" t="s">
        <v>12</v>
      </c>
      <c r="E52" s="154"/>
      <c r="F52" s="258"/>
      <c r="G52" s="258"/>
      <c r="H52" s="420"/>
      <c r="I52" s="328"/>
    </row>
    <row r="53" spans="1:9" ht="31.5" hidden="1" x14ac:dyDescent="0.25">
      <c r="A53" s="345"/>
      <c r="B53" s="155" t="s">
        <v>125</v>
      </c>
      <c r="C53" s="128" t="s">
        <v>150</v>
      </c>
      <c r="D53" s="156" t="s">
        <v>12</v>
      </c>
      <c r="E53" s="157"/>
      <c r="F53" s="259"/>
      <c r="G53" s="259"/>
      <c r="H53" s="418" t="s">
        <v>240</v>
      </c>
      <c r="I53" s="328"/>
    </row>
    <row r="54" spans="1:9" ht="15.75" hidden="1" x14ac:dyDescent="0.25">
      <c r="A54" s="345"/>
      <c r="B54" s="433" t="s">
        <v>167</v>
      </c>
      <c r="C54" s="6" t="s">
        <v>238</v>
      </c>
      <c r="D54" s="7" t="s">
        <v>12</v>
      </c>
      <c r="E54" s="8"/>
      <c r="F54" s="260"/>
      <c r="G54" s="260"/>
      <c r="H54" s="419"/>
      <c r="I54" s="328"/>
    </row>
    <row r="55" spans="1:9" ht="16.5" hidden="1" thickBot="1" x14ac:dyDescent="0.3">
      <c r="A55" s="345"/>
      <c r="B55" s="420"/>
      <c r="C55" s="125" t="s">
        <v>239</v>
      </c>
      <c r="D55" s="153" t="s">
        <v>12</v>
      </c>
      <c r="E55" s="154"/>
      <c r="F55" s="258"/>
      <c r="G55" s="258"/>
      <c r="H55" s="420"/>
      <c r="I55" s="328"/>
    </row>
    <row r="56" spans="1:9" ht="47.25" hidden="1" x14ac:dyDescent="0.25">
      <c r="A56" s="345"/>
      <c r="B56" s="173" t="s">
        <v>40</v>
      </c>
      <c r="C56" s="128" t="s">
        <v>37</v>
      </c>
      <c r="D56" s="156" t="s">
        <v>12</v>
      </c>
      <c r="E56" s="157"/>
      <c r="F56" s="259"/>
      <c r="G56" s="259"/>
      <c r="H56" s="418" t="s">
        <v>245</v>
      </c>
      <c r="I56" s="328"/>
    </row>
    <row r="57" spans="1:9" ht="31.5" hidden="1" x14ac:dyDescent="0.25">
      <c r="A57" s="345"/>
      <c r="B57" s="352" t="s">
        <v>243</v>
      </c>
      <c r="C57" s="6" t="s">
        <v>241</v>
      </c>
      <c r="D57" s="7" t="s">
        <v>12</v>
      </c>
      <c r="E57" s="8"/>
      <c r="F57" s="260"/>
      <c r="G57" s="260"/>
      <c r="H57" s="419"/>
      <c r="I57" s="328"/>
    </row>
    <row r="58" spans="1:9" ht="31.5" hidden="1" x14ac:dyDescent="0.25">
      <c r="A58" s="345"/>
      <c r="B58" s="352" t="s">
        <v>244</v>
      </c>
      <c r="C58" s="6" t="s">
        <v>24</v>
      </c>
      <c r="D58" s="7" t="s">
        <v>12</v>
      </c>
      <c r="E58" s="8"/>
      <c r="F58" s="260"/>
      <c r="G58" s="260"/>
      <c r="H58" s="419"/>
      <c r="I58" s="328"/>
    </row>
    <row r="59" spans="1:9" ht="79.5" hidden="1" thickBot="1" x14ac:dyDescent="0.3">
      <c r="A59" s="345"/>
      <c r="B59" s="346" t="s">
        <v>198</v>
      </c>
      <c r="C59" s="125" t="s">
        <v>242</v>
      </c>
      <c r="D59" s="153" t="s">
        <v>12</v>
      </c>
      <c r="E59" s="154"/>
      <c r="F59" s="258"/>
      <c r="G59" s="258"/>
      <c r="H59" s="420"/>
      <c r="I59" s="328"/>
    </row>
    <row r="60" spans="1:9" ht="15.75" hidden="1" x14ac:dyDescent="0.25">
      <c r="A60" s="345"/>
      <c r="B60" s="421" t="s">
        <v>125</v>
      </c>
      <c r="C60" s="175" t="s">
        <v>269</v>
      </c>
      <c r="D60" s="176" t="s">
        <v>12</v>
      </c>
      <c r="E60" s="177"/>
      <c r="F60" s="261"/>
      <c r="G60" s="261"/>
      <c r="H60" s="421" t="s">
        <v>272</v>
      </c>
      <c r="I60" s="328"/>
    </row>
    <row r="61" spans="1:9" ht="15.75" hidden="1" x14ac:dyDescent="0.25">
      <c r="A61" s="345"/>
      <c r="B61" s="422"/>
      <c r="C61" s="91" t="s">
        <v>270</v>
      </c>
      <c r="D61" s="88" t="s">
        <v>12</v>
      </c>
      <c r="E61" s="89"/>
      <c r="F61" s="262"/>
      <c r="G61" s="262"/>
      <c r="H61" s="422"/>
      <c r="I61" s="328"/>
    </row>
    <row r="62" spans="1:9" ht="15.75" hidden="1" x14ac:dyDescent="0.25">
      <c r="A62" s="345"/>
      <c r="B62" s="422"/>
      <c r="C62" s="91" t="s">
        <v>271</v>
      </c>
      <c r="D62" s="88" t="s">
        <v>12</v>
      </c>
      <c r="E62" s="89"/>
      <c r="F62" s="262"/>
      <c r="G62" s="262"/>
      <c r="H62" s="422"/>
      <c r="I62" s="328"/>
    </row>
    <row r="63" spans="1:9" ht="16.5" hidden="1" thickBot="1" x14ac:dyDescent="0.3">
      <c r="A63" s="345"/>
      <c r="B63" s="423"/>
      <c r="C63" s="178" t="s">
        <v>150</v>
      </c>
      <c r="D63" s="179" t="s">
        <v>12</v>
      </c>
      <c r="E63" s="180"/>
      <c r="F63" s="263"/>
      <c r="G63" s="263"/>
      <c r="H63" s="423"/>
      <c r="I63" s="328"/>
    </row>
    <row r="64" spans="1:9" ht="47.25" hidden="1" x14ac:dyDescent="0.25">
      <c r="A64" s="345"/>
      <c r="B64" s="181" t="s">
        <v>275</v>
      </c>
      <c r="C64" s="175" t="s">
        <v>4</v>
      </c>
      <c r="D64" s="176" t="s">
        <v>12</v>
      </c>
      <c r="E64" s="177"/>
      <c r="F64" s="261"/>
      <c r="G64" s="261"/>
      <c r="H64" s="421" t="s">
        <v>276</v>
      </c>
      <c r="I64" s="328"/>
    </row>
    <row r="65" spans="1:9" ht="63.75" hidden="1" thickBot="1" x14ac:dyDescent="0.3">
      <c r="A65" s="345"/>
      <c r="B65" s="347" t="s">
        <v>136</v>
      </c>
      <c r="C65" s="178" t="s">
        <v>274</v>
      </c>
      <c r="D65" s="179" t="s">
        <v>12</v>
      </c>
      <c r="E65" s="180"/>
      <c r="F65" s="263"/>
      <c r="G65" s="263"/>
      <c r="H65" s="423"/>
      <c r="I65" s="328"/>
    </row>
    <row r="66" spans="1:9" ht="47.25" hidden="1" x14ac:dyDescent="0.25">
      <c r="A66" s="345"/>
      <c r="B66" s="348" t="s">
        <v>278</v>
      </c>
      <c r="C66" s="182" t="s">
        <v>4</v>
      </c>
      <c r="D66" s="183" t="s">
        <v>12</v>
      </c>
      <c r="E66" s="184"/>
      <c r="F66" s="262"/>
      <c r="G66" s="262"/>
      <c r="H66" s="421" t="s">
        <v>279</v>
      </c>
      <c r="I66" s="328"/>
    </row>
    <row r="67" spans="1:9" ht="94.5" hidden="1" x14ac:dyDescent="0.25">
      <c r="A67" s="345"/>
      <c r="B67" s="348" t="s">
        <v>38</v>
      </c>
      <c r="C67" s="91" t="s">
        <v>35</v>
      </c>
      <c r="D67" s="88" t="s">
        <v>12</v>
      </c>
      <c r="E67" s="89"/>
      <c r="F67" s="262"/>
      <c r="G67" s="262"/>
      <c r="H67" s="422"/>
      <c r="I67" s="328"/>
    </row>
    <row r="68" spans="1:9" ht="31.5" hidden="1" x14ac:dyDescent="0.25">
      <c r="A68" s="345"/>
      <c r="B68" s="348" t="s">
        <v>39</v>
      </c>
      <c r="C68" s="91" t="s">
        <v>36</v>
      </c>
      <c r="D68" s="88" t="s">
        <v>12</v>
      </c>
      <c r="E68" s="89"/>
      <c r="F68" s="262"/>
      <c r="G68" s="262"/>
      <c r="H68" s="422"/>
      <c r="I68" s="328"/>
    </row>
    <row r="69" spans="1:9" ht="47.25" hidden="1" x14ac:dyDescent="0.25">
      <c r="A69" s="345"/>
      <c r="B69" s="348" t="s">
        <v>40</v>
      </c>
      <c r="C69" s="91" t="s">
        <v>37</v>
      </c>
      <c r="D69" s="88" t="s">
        <v>12</v>
      </c>
      <c r="E69" s="89"/>
      <c r="F69" s="262"/>
      <c r="G69" s="262"/>
      <c r="H69" s="422"/>
      <c r="I69" s="328"/>
    </row>
    <row r="70" spans="1:9" ht="141.75" hidden="1" x14ac:dyDescent="0.25">
      <c r="A70" s="345"/>
      <c r="B70" s="348" t="s">
        <v>165</v>
      </c>
      <c r="C70" s="91" t="s">
        <v>80</v>
      </c>
      <c r="D70" s="88" t="s">
        <v>12</v>
      </c>
      <c r="E70" s="89"/>
      <c r="F70" s="184"/>
      <c r="G70" s="184"/>
      <c r="H70" s="424"/>
      <c r="I70" s="328"/>
    </row>
    <row r="71" spans="1:9" ht="15.75" hidden="1" x14ac:dyDescent="0.25">
      <c r="A71" s="32"/>
      <c r="B71" s="359"/>
      <c r="C71" s="2" t="s">
        <v>3</v>
      </c>
      <c r="D71" s="2" t="s">
        <v>12</v>
      </c>
      <c r="E71" s="63">
        <f>SUM(E51:E70)</f>
        <v>0</v>
      </c>
      <c r="F71" s="63"/>
      <c r="G71" s="63"/>
      <c r="H71" s="102"/>
      <c r="I71" s="328"/>
    </row>
    <row r="72" spans="1:9" ht="47.25" hidden="1" x14ac:dyDescent="0.25">
      <c r="A72" s="32"/>
      <c r="B72" s="28" t="s">
        <v>115</v>
      </c>
      <c r="C72" s="4" t="s">
        <v>18</v>
      </c>
      <c r="D72" s="75" t="s">
        <v>2</v>
      </c>
      <c r="E72" s="25"/>
      <c r="F72" s="264"/>
      <c r="G72" s="264"/>
      <c r="H72" s="407" t="s">
        <v>114</v>
      </c>
      <c r="I72" s="328"/>
    </row>
    <row r="73" spans="1:9" ht="15.75" hidden="1" x14ac:dyDescent="0.25">
      <c r="A73" s="32"/>
      <c r="B73" s="74" t="s">
        <v>116</v>
      </c>
      <c r="C73" s="4" t="s">
        <v>50</v>
      </c>
      <c r="D73" s="75" t="s">
        <v>2</v>
      </c>
      <c r="E73" s="25"/>
      <c r="F73" s="265"/>
      <c r="G73" s="265"/>
      <c r="H73" s="408"/>
      <c r="I73" s="328"/>
    </row>
    <row r="74" spans="1:9" ht="31.5" hidden="1" x14ac:dyDescent="0.25">
      <c r="A74" s="32"/>
      <c r="B74" s="199" t="s">
        <v>117</v>
      </c>
      <c r="C74" s="4" t="s">
        <v>118</v>
      </c>
      <c r="D74" s="75" t="s">
        <v>2</v>
      </c>
      <c r="E74" s="25"/>
      <c r="F74" s="266"/>
      <c r="G74" s="266"/>
      <c r="H74" s="409"/>
      <c r="I74" s="328"/>
    </row>
    <row r="75" spans="1:9" ht="31.5" hidden="1" x14ac:dyDescent="0.25">
      <c r="A75" s="32"/>
      <c r="B75" s="189" t="s">
        <v>47</v>
      </c>
      <c r="C75" s="4" t="s">
        <v>48</v>
      </c>
      <c r="D75" s="75" t="s">
        <v>2</v>
      </c>
      <c r="E75" s="25"/>
      <c r="F75" s="264"/>
      <c r="G75" s="264"/>
      <c r="H75" s="407" t="s">
        <v>139</v>
      </c>
      <c r="I75" s="328"/>
    </row>
    <row r="76" spans="1:9" ht="31.5" hidden="1" x14ac:dyDescent="0.25">
      <c r="A76" s="32"/>
      <c r="B76" s="74" t="s">
        <v>15</v>
      </c>
      <c r="C76" s="4" t="s">
        <v>17</v>
      </c>
      <c r="D76" s="75" t="s">
        <v>2</v>
      </c>
      <c r="E76" s="25"/>
      <c r="F76" s="265"/>
      <c r="G76" s="265"/>
      <c r="H76" s="408"/>
      <c r="I76" s="328"/>
    </row>
    <row r="77" spans="1:9" ht="31.5" hidden="1" x14ac:dyDescent="0.25">
      <c r="A77" s="32"/>
      <c r="B77" s="47" t="s">
        <v>138</v>
      </c>
      <c r="C77" s="4" t="s">
        <v>141</v>
      </c>
      <c r="D77" s="75" t="s">
        <v>2</v>
      </c>
      <c r="E77" s="25"/>
      <c r="F77" s="265"/>
      <c r="G77" s="265"/>
      <c r="H77" s="408"/>
      <c r="I77" s="328"/>
    </row>
    <row r="78" spans="1:9" ht="31.5" hidden="1" x14ac:dyDescent="0.25">
      <c r="A78" s="32"/>
      <c r="B78" s="189" t="s">
        <v>140</v>
      </c>
      <c r="C78" s="4" t="s">
        <v>142</v>
      </c>
      <c r="D78" s="75" t="s">
        <v>2</v>
      </c>
      <c r="E78" s="25"/>
      <c r="F78" s="266"/>
      <c r="G78" s="266"/>
      <c r="H78" s="409"/>
      <c r="I78" s="328"/>
    </row>
    <row r="79" spans="1:9" ht="15.75" hidden="1" x14ac:dyDescent="0.25">
      <c r="A79" s="32"/>
      <c r="B79" s="74" t="s">
        <v>116</v>
      </c>
      <c r="C79" s="4" t="s">
        <v>50</v>
      </c>
      <c r="D79" s="75" t="s">
        <v>2</v>
      </c>
      <c r="E79" s="25"/>
      <c r="F79" s="264"/>
      <c r="G79" s="264"/>
      <c r="H79" s="410" t="s">
        <v>120</v>
      </c>
      <c r="I79" s="328"/>
    </row>
    <row r="80" spans="1:9" ht="15.75" hidden="1" x14ac:dyDescent="0.25">
      <c r="A80" s="32"/>
      <c r="B80" s="23" t="s">
        <v>119</v>
      </c>
      <c r="C80" s="4" t="s">
        <v>103</v>
      </c>
      <c r="D80" s="75" t="s">
        <v>2</v>
      </c>
      <c r="E80" s="25"/>
      <c r="F80" s="266"/>
      <c r="G80" s="266"/>
      <c r="H80" s="411"/>
      <c r="I80" s="328"/>
    </row>
    <row r="81" spans="1:9" ht="63" hidden="1" x14ac:dyDescent="0.25">
      <c r="A81" s="32"/>
      <c r="B81" s="74" t="s">
        <v>144</v>
      </c>
      <c r="C81" s="4" t="s">
        <v>146</v>
      </c>
      <c r="D81" s="75" t="s">
        <v>2</v>
      </c>
      <c r="E81" s="25"/>
      <c r="F81" s="264"/>
      <c r="G81" s="264"/>
      <c r="H81" s="410" t="s">
        <v>148</v>
      </c>
      <c r="I81" s="328"/>
    </row>
    <row r="82" spans="1:9" ht="31.5" hidden="1" x14ac:dyDescent="0.25">
      <c r="A82" s="32"/>
      <c r="B82" s="23" t="s">
        <v>145</v>
      </c>
      <c r="C82" s="4" t="s">
        <v>147</v>
      </c>
      <c r="D82" s="75" t="s">
        <v>2</v>
      </c>
      <c r="E82" s="25"/>
      <c r="F82" s="266"/>
      <c r="G82" s="266"/>
      <c r="H82" s="411"/>
      <c r="I82" s="328"/>
    </row>
    <row r="83" spans="1:9" ht="47.25" hidden="1" x14ac:dyDescent="0.25">
      <c r="A83" s="32"/>
      <c r="B83" s="359"/>
      <c r="C83" s="34" t="s">
        <v>3</v>
      </c>
      <c r="D83" s="34" t="s">
        <v>16</v>
      </c>
      <c r="E83" s="76">
        <f>SUM(E72:E80)</f>
        <v>0</v>
      </c>
      <c r="F83" s="76"/>
      <c r="G83" s="76"/>
      <c r="H83" s="102"/>
      <c r="I83" s="328"/>
    </row>
    <row r="84" spans="1:9" ht="15.75" hidden="1" x14ac:dyDescent="0.25">
      <c r="A84" s="32"/>
      <c r="B84" s="412" t="s">
        <v>23</v>
      </c>
      <c r="C84" s="412"/>
      <c r="D84" s="412"/>
      <c r="E84" s="412"/>
      <c r="F84" s="412"/>
      <c r="G84" s="412"/>
      <c r="H84" s="412"/>
      <c r="I84" s="328"/>
    </row>
    <row r="85" spans="1:9" ht="15.75" hidden="1" x14ac:dyDescent="0.25">
      <c r="A85" s="32"/>
      <c r="B85" s="192"/>
      <c r="C85" s="37"/>
      <c r="D85" s="37" t="s">
        <v>1</v>
      </c>
      <c r="E85" s="25"/>
      <c r="F85" s="25"/>
      <c r="G85" s="25"/>
      <c r="H85" s="199"/>
      <c r="I85" s="328"/>
    </row>
    <row r="86" spans="1:9" ht="47.25" hidden="1" x14ac:dyDescent="0.25">
      <c r="A86" s="32"/>
      <c r="B86" s="192" t="s">
        <v>69</v>
      </c>
      <c r="C86" s="37" t="s">
        <v>68</v>
      </c>
      <c r="D86" s="37" t="s">
        <v>1</v>
      </c>
      <c r="E86" s="25"/>
      <c r="F86" s="25"/>
      <c r="G86" s="25"/>
      <c r="H86" s="359" t="s">
        <v>69</v>
      </c>
      <c r="I86" s="328"/>
    </row>
    <row r="87" spans="1:9" ht="47.25" hidden="1" x14ac:dyDescent="0.25">
      <c r="A87" s="32"/>
      <c r="B87" s="359" t="s">
        <v>78</v>
      </c>
      <c r="C87" s="37" t="s">
        <v>70</v>
      </c>
      <c r="D87" s="37" t="s">
        <v>1</v>
      </c>
      <c r="E87" s="25"/>
      <c r="F87" s="25"/>
      <c r="G87" s="25"/>
      <c r="H87" s="199" t="s">
        <v>78</v>
      </c>
      <c r="I87" s="328"/>
    </row>
    <row r="88" spans="1:9" ht="63" hidden="1" x14ac:dyDescent="0.25">
      <c r="A88" s="32"/>
      <c r="B88" s="359" t="s">
        <v>129</v>
      </c>
      <c r="C88" s="37" t="s">
        <v>122</v>
      </c>
      <c r="D88" s="37" t="s">
        <v>51</v>
      </c>
      <c r="E88" s="25"/>
      <c r="F88" s="25"/>
      <c r="G88" s="25"/>
      <c r="H88" s="199" t="s">
        <v>129</v>
      </c>
      <c r="I88" s="328"/>
    </row>
    <row r="89" spans="1:9" ht="47.25" hidden="1" x14ac:dyDescent="0.25">
      <c r="A89" s="32"/>
      <c r="B89" s="359" t="s">
        <v>130</v>
      </c>
      <c r="C89" s="37" t="s">
        <v>123</v>
      </c>
      <c r="D89" s="37" t="s">
        <v>1</v>
      </c>
      <c r="E89" s="25"/>
      <c r="F89" s="25"/>
      <c r="G89" s="25"/>
      <c r="H89" s="199" t="s">
        <v>130</v>
      </c>
      <c r="I89" s="328"/>
    </row>
    <row r="90" spans="1:9" ht="110.25" hidden="1" x14ac:dyDescent="0.25">
      <c r="A90" s="32"/>
      <c r="B90" s="196" t="s">
        <v>81</v>
      </c>
      <c r="C90" s="115" t="s">
        <v>71</v>
      </c>
      <c r="D90" s="115" t="s">
        <v>1</v>
      </c>
      <c r="E90" s="100"/>
      <c r="F90" s="100"/>
      <c r="G90" s="100"/>
      <c r="H90" s="117" t="s">
        <v>164</v>
      </c>
      <c r="I90" s="328"/>
    </row>
    <row r="91" spans="1:9" ht="31.5" hidden="1" x14ac:dyDescent="0.25">
      <c r="A91" s="32"/>
      <c r="B91" s="192"/>
      <c r="C91" s="34" t="s">
        <v>3</v>
      </c>
      <c r="D91" s="34" t="s">
        <v>168</v>
      </c>
      <c r="E91" s="76"/>
      <c r="F91" s="76"/>
      <c r="G91" s="76"/>
      <c r="H91" s="102"/>
      <c r="I91" s="328"/>
    </row>
    <row r="92" spans="1:9" ht="63" hidden="1" x14ac:dyDescent="0.25">
      <c r="A92" s="32"/>
      <c r="B92" s="192" t="s">
        <v>131</v>
      </c>
      <c r="C92" s="37" t="s">
        <v>76</v>
      </c>
      <c r="D92" s="37" t="s">
        <v>12</v>
      </c>
      <c r="E92" s="25"/>
      <c r="F92" s="25"/>
      <c r="G92" s="25"/>
      <c r="H92" s="358" t="s">
        <v>132</v>
      </c>
      <c r="I92" s="328"/>
    </row>
    <row r="93" spans="1:9" ht="47.25" hidden="1" x14ac:dyDescent="0.25">
      <c r="A93" s="32"/>
      <c r="B93" s="192" t="s">
        <v>78</v>
      </c>
      <c r="C93" s="37" t="s">
        <v>77</v>
      </c>
      <c r="D93" s="37" t="s">
        <v>12</v>
      </c>
      <c r="E93" s="25"/>
      <c r="F93" s="25"/>
      <c r="G93" s="25"/>
      <c r="H93" s="358" t="s">
        <v>133</v>
      </c>
      <c r="I93" s="328"/>
    </row>
    <row r="94" spans="1:9" ht="63" hidden="1" x14ac:dyDescent="0.25">
      <c r="A94" s="32"/>
      <c r="B94" s="192" t="s">
        <v>82</v>
      </c>
      <c r="C94" s="37" t="s">
        <v>83</v>
      </c>
      <c r="D94" s="37" t="s">
        <v>12</v>
      </c>
      <c r="E94" s="25"/>
      <c r="F94" s="25"/>
      <c r="G94" s="25"/>
      <c r="H94" s="358" t="s">
        <v>127</v>
      </c>
      <c r="I94" s="328"/>
    </row>
    <row r="95" spans="1:9" ht="141.75" hidden="1" x14ac:dyDescent="0.25">
      <c r="A95" s="32"/>
      <c r="B95" s="196" t="s">
        <v>165</v>
      </c>
      <c r="C95" s="115" t="s">
        <v>80</v>
      </c>
      <c r="D95" s="115" t="s">
        <v>12</v>
      </c>
      <c r="E95" s="100"/>
      <c r="F95" s="100"/>
      <c r="G95" s="100"/>
      <c r="H95" s="195" t="s">
        <v>166</v>
      </c>
      <c r="I95" s="328"/>
    </row>
    <row r="96" spans="1:9" ht="15.75" hidden="1" x14ac:dyDescent="0.25">
      <c r="A96" s="345"/>
      <c r="B96" s="199"/>
      <c r="C96" s="24" t="s">
        <v>3</v>
      </c>
      <c r="D96" s="34" t="s">
        <v>12</v>
      </c>
      <c r="E96" s="118"/>
      <c r="F96" s="118"/>
      <c r="G96" s="118"/>
      <c r="H96" s="27"/>
      <c r="I96" s="328"/>
    </row>
    <row r="97" spans="1:9" ht="78.75" hidden="1" x14ac:dyDescent="0.25">
      <c r="A97" s="345"/>
      <c r="B97" s="199" t="s">
        <v>152</v>
      </c>
      <c r="C97" s="14" t="s">
        <v>151</v>
      </c>
      <c r="D97" s="37" t="s">
        <v>2</v>
      </c>
      <c r="E97" s="22"/>
      <c r="F97" s="22"/>
      <c r="G97" s="22"/>
      <c r="H97" s="199" t="s">
        <v>153</v>
      </c>
      <c r="I97" s="328"/>
    </row>
    <row r="98" spans="1:9" ht="31.5" hidden="1" x14ac:dyDescent="0.25">
      <c r="A98" s="345"/>
      <c r="B98" s="192" t="s">
        <v>172</v>
      </c>
      <c r="C98" s="14" t="s">
        <v>170</v>
      </c>
      <c r="D98" s="37" t="s">
        <v>2</v>
      </c>
      <c r="E98" s="22"/>
      <c r="F98" s="22"/>
      <c r="G98" s="22"/>
      <c r="H98" s="192" t="s">
        <v>171</v>
      </c>
      <c r="I98" s="328"/>
    </row>
    <row r="99" spans="1:9" ht="47.25" hidden="1" x14ac:dyDescent="0.25">
      <c r="A99" s="345"/>
      <c r="B99" s="14"/>
      <c r="C99" s="24" t="s">
        <v>3</v>
      </c>
      <c r="D99" s="34" t="s">
        <v>16</v>
      </c>
      <c r="E99" s="76"/>
      <c r="F99" s="76"/>
      <c r="G99" s="76"/>
      <c r="H99" s="105"/>
      <c r="I99" s="328"/>
    </row>
    <row r="100" spans="1:9" ht="15.75" hidden="1" x14ac:dyDescent="0.25">
      <c r="A100" s="413" t="s">
        <v>28</v>
      </c>
      <c r="B100" s="414"/>
      <c r="C100" s="414"/>
      <c r="D100" s="414"/>
      <c r="E100" s="414"/>
      <c r="F100" s="414"/>
      <c r="G100" s="414"/>
      <c r="H100" s="414"/>
      <c r="I100" s="328"/>
    </row>
    <row r="101" spans="1:9" ht="15.75" hidden="1" x14ac:dyDescent="0.25">
      <c r="A101" s="344"/>
      <c r="B101" s="28"/>
      <c r="C101" s="12"/>
      <c r="D101" s="345" t="s">
        <v>1</v>
      </c>
      <c r="E101" s="73"/>
      <c r="F101" s="73"/>
      <c r="G101" s="73"/>
      <c r="H101" s="28"/>
      <c r="I101" s="328"/>
    </row>
    <row r="102" spans="1:9" ht="15.75" hidden="1" x14ac:dyDescent="0.25">
      <c r="A102" s="345"/>
      <c r="B102" s="23"/>
      <c r="C102" s="40"/>
      <c r="D102" s="4" t="s">
        <v>1</v>
      </c>
      <c r="E102" s="5"/>
      <c r="F102" s="5"/>
      <c r="G102" s="5"/>
      <c r="H102" s="28"/>
      <c r="I102" s="328"/>
    </row>
    <row r="103" spans="1:9" ht="15.75" hidden="1" x14ac:dyDescent="0.25">
      <c r="A103" s="345"/>
      <c r="B103" s="23"/>
      <c r="C103" s="41"/>
      <c r="D103" s="4" t="s">
        <v>1</v>
      </c>
      <c r="E103" s="42"/>
      <c r="F103" s="42"/>
      <c r="G103" s="42"/>
      <c r="H103" s="43"/>
      <c r="I103" s="328"/>
    </row>
    <row r="104" spans="1:9" ht="15.75" hidden="1" x14ac:dyDescent="0.25">
      <c r="A104" s="345"/>
      <c r="B104" s="23"/>
      <c r="C104" s="41"/>
      <c r="D104" s="4" t="s">
        <v>12</v>
      </c>
      <c r="E104" s="42"/>
      <c r="F104" s="42"/>
      <c r="G104" s="42"/>
      <c r="H104" s="43"/>
      <c r="I104" s="328"/>
    </row>
    <row r="105" spans="1:9" ht="15.75" hidden="1" x14ac:dyDescent="0.25">
      <c r="A105" s="345"/>
      <c r="B105" s="23"/>
      <c r="C105" s="24"/>
      <c r="D105" s="34" t="s">
        <v>1</v>
      </c>
      <c r="E105" s="44"/>
      <c r="F105" s="44"/>
      <c r="G105" s="44"/>
      <c r="H105" s="13"/>
      <c r="I105" s="328"/>
    </row>
    <row r="106" spans="1:9" ht="78.75" hidden="1" x14ac:dyDescent="0.25">
      <c r="A106" s="345"/>
      <c r="B106" s="23" t="s">
        <v>73</v>
      </c>
      <c r="C106" s="38" t="s">
        <v>13</v>
      </c>
      <c r="D106" s="75" t="s">
        <v>1</v>
      </c>
      <c r="E106" s="22"/>
      <c r="F106" s="22"/>
      <c r="G106" s="22"/>
      <c r="H106" s="39" t="s">
        <v>72</v>
      </c>
      <c r="I106" s="328"/>
    </row>
    <row r="107" spans="1:9" ht="15.75" hidden="1" x14ac:dyDescent="0.25">
      <c r="A107" s="345"/>
      <c r="B107" s="23"/>
      <c r="C107" s="24" t="s">
        <v>3</v>
      </c>
      <c r="D107" s="34" t="s">
        <v>1</v>
      </c>
      <c r="E107" s="44">
        <f>E106</f>
        <v>0</v>
      </c>
      <c r="F107" s="44"/>
      <c r="G107" s="44"/>
      <c r="H107" s="27"/>
      <c r="I107" s="328"/>
    </row>
    <row r="108" spans="1:9" ht="78.75" hidden="1" x14ac:dyDescent="0.25">
      <c r="A108" s="345"/>
      <c r="B108" s="23" t="s">
        <v>27</v>
      </c>
      <c r="C108" s="14" t="s">
        <v>25</v>
      </c>
      <c r="D108" s="37" t="s">
        <v>2</v>
      </c>
      <c r="E108" s="22"/>
      <c r="F108" s="22"/>
      <c r="G108" s="22"/>
      <c r="H108" s="199" t="s">
        <v>106</v>
      </c>
      <c r="I108" s="328"/>
    </row>
    <row r="109" spans="1:9" ht="47.25" hidden="1" x14ac:dyDescent="0.25">
      <c r="A109" s="345"/>
      <c r="B109" s="28" t="s">
        <v>100</v>
      </c>
      <c r="C109" s="12" t="s">
        <v>99</v>
      </c>
      <c r="D109" s="75" t="s">
        <v>2</v>
      </c>
      <c r="E109" s="22"/>
      <c r="F109" s="22"/>
      <c r="G109" s="22"/>
      <c r="H109" s="28" t="s">
        <v>101</v>
      </c>
      <c r="I109" s="328"/>
    </row>
    <row r="110" spans="1:9" ht="47.25" hidden="1" x14ac:dyDescent="0.25">
      <c r="A110" s="345"/>
      <c r="B110" s="23"/>
      <c r="C110" s="24"/>
      <c r="D110" s="34" t="s">
        <v>16</v>
      </c>
      <c r="E110" s="46"/>
      <c r="F110" s="46"/>
      <c r="G110" s="46"/>
      <c r="H110" s="27"/>
      <c r="I110" s="328"/>
    </row>
    <row r="111" spans="1:9" ht="47.25" hidden="1" x14ac:dyDescent="0.25">
      <c r="A111" s="345"/>
      <c r="B111" s="28" t="s">
        <v>128</v>
      </c>
      <c r="C111" s="12" t="s">
        <v>67</v>
      </c>
      <c r="D111" s="37" t="s">
        <v>1</v>
      </c>
      <c r="E111" s="22"/>
      <c r="F111" s="22"/>
      <c r="G111" s="22"/>
      <c r="H111" s="28" t="s">
        <v>128</v>
      </c>
      <c r="I111" s="328"/>
    </row>
    <row r="112" spans="1:9" ht="31.5" hidden="1" x14ac:dyDescent="0.25">
      <c r="A112" s="345"/>
      <c r="B112" s="28" t="s">
        <v>46</v>
      </c>
      <c r="C112" s="31" t="s">
        <v>169</v>
      </c>
      <c r="D112" s="37" t="s">
        <v>51</v>
      </c>
      <c r="E112" s="22"/>
      <c r="F112" s="22"/>
      <c r="G112" s="22"/>
      <c r="H112" s="28" t="s">
        <v>46</v>
      </c>
      <c r="I112" s="328"/>
    </row>
    <row r="113" spans="1:9" ht="31.5" hidden="1" x14ac:dyDescent="0.25">
      <c r="A113" s="32"/>
      <c r="B113" s="192"/>
      <c r="C113" s="34" t="s">
        <v>3</v>
      </c>
      <c r="D113" s="34" t="s">
        <v>84</v>
      </c>
      <c r="E113" s="76"/>
      <c r="F113" s="76"/>
      <c r="G113" s="76"/>
      <c r="H113" s="102"/>
      <c r="I113" s="328"/>
    </row>
    <row r="114" spans="1:9" ht="63" hidden="1" x14ac:dyDescent="0.25">
      <c r="A114" s="345"/>
      <c r="B114" s="28" t="s">
        <v>134</v>
      </c>
      <c r="C114" s="12" t="s">
        <v>74</v>
      </c>
      <c r="D114" s="75" t="s">
        <v>12</v>
      </c>
      <c r="E114" s="22"/>
      <c r="F114" s="22"/>
      <c r="G114" s="22"/>
      <c r="H114" s="28" t="s">
        <v>135</v>
      </c>
      <c r="I114" s="328"/>
    </row>
    <row r="115" spans="1:9" ht="63" hidden="1" x14ac:dyDescent="0.25">
      <c r="A115" s="345"/>
      <c r="B115" s="28" t="s">
        <v>136</v>
      </c>
      <c r="C115" s="12" t="s">
        <v>75</v>
      </c>
      <c r="D115" s="75" t="s">
        <v>12</v>
      </c>
      <c r="E115" s="22"/>
      <c r="F115" s="22"/>
      <c r="G115" s="22"/>
      <c r="H115" s="28" t="s">
        <v>137</v>
      </c>
      <c r="I115" s="328"/>
    </row>
    <row r="116" spans="1:9" ht="15.75" hidden="1" x14ac:dyDescent="0.25">
      <c r="A116" s="345"/>
      <c r="B116" s="192"/>
      <c r="C116" s="24" t="s">
        <v>3</v>
      </c>
      <c r="D116" s="34" t="s">
        <v>12</v>
      </c>
      <c r="E116" s="44"/>
      <c r="F116" s="44"/>
      <c r="G116" s="44"/>
      <c r="H116" s="54"/>
      <c r="I116" s="328"/>
    </row>
    <row r="117" spans="1:9" ht="126" hidden="1" x14ac:dyDescent="0.25">
      <c r="A117" s="345"/>
      <c r="B117" s="192" t="s">
        <v>26</v>
      </c>
      <c r="C117" s="14" t="s">
        <v>121</v>
      </c>
      <c r="D117" s="37" t="s">
        <v>2</v>
      </c>
      <c r="E117" s="22"/>
      <c r="F117" s="267"/>
      <c r="G117" s="267"/>
      <c r="H117" s="119" t="s">
        <v>126</v>
      </c>
      <c r="I117" s="328"/>
    </row>
    <row r="118" spans="1:9" ht="31.5" hidden="1" x14ac:dyDescent="0.25">
      <c r="A118" s="345"/>
      <c r="B118" s="196" t="s">
        <v>154</v>
      </c>
      <c r="C118" s="114" t="s">
        <v>146</v>
      </c>
      <c r="D118" s="115" t="s">
        <v>2</v>
      </c>
      <c r="E118" s="116"/>
      <c r="F118" s="268"/>
      <c r="G118" s="268"/>
      <c r="H118" s="415" t="s">
        <v>160</v>
      </c>
      <c r="I118" s="328"/>
    </row>
    <row r="119" spans="1:9" ht="47.25" hidden="1" x14ac:dyDescent="0.25">
      <c r="A119" s="345"/>
      <c r="B119" s="196" t="s">
        <v>155</v>
      </c>
      <c r="C119" s="114" t="s">
        <v>161</v>
      </c>
      <c r="D119" s="115" t="s">
        <v>2</v>
      </c>
      <c r="E119" s="116"/>
      <c r="F119" s="269"/>
      <c r="G119" s="269"/>
      <c r="H119" s="416"/>
      <c r="I119" s="328"/>
    </row>
    <row r="120" spans="1:9" ht="31.5" hidden="1" x14ac:dyDescent="0.25">
      <c r="A120" s="345"/>
      <c r="B120" s="196" t="s">
        <v>156</v>
      </c>
      <c r="C120" s="114" t="s">
        <v>141</v>
      </c>
      <c r="D120" s="115" t="s">
        <v>2</v>
      </c>
      <c r="E120" s="116"/>
      <c r="F120" s="269"/>
      <c r="G120" s="269"/>
      <c r="H120" s="416"/>
      <c r="I120" s="328"/>
    </row>
    <row r="121" spans="1:9" ht="94.5" hidden="1" x14ac:dyDescent="0.25">
      <c r="A121" s="345"/>
      <c r="B121" s="196" t="s">
        <v>157</v>
      </c>
      <c r="C121" s="114" t="s">
        <v>162</v>
      </c>
      <c r="D121" s="115" t="s">
        <v>2</v>
      </c>
      <c r="E121" s="116"/>
      <c r="F121" s="269"/>
      <c r="G121" s="269"/>
      <c r="H121" s="416"/>
      <c r="I121" s="328"/>
    </row>
    <row r="122" spans="1:9" ht="31.5" hidden="1" x14ac:dyDescent="0.25">
      <c r="A122" s="345"/>
      <c r="B122" s="196" t="s">
        <v>158</v>
      </c>
      <c r="C122" s="114" t="s">
        <v>163</v>
      </c>
      <c r="D122" s="115" t="s">
        <v>2</v>
      </c>
      <c r="E122" s="116"/>
      <c r="F122" s="269"/>
      <c r="G122" s="269"/>
      <c r="H122" s="416"/>
      <c r="I122" s="328"/>
    </row>
    <row r="123" spans="1:9" ht="31.5" hidden="1" x14ac:dyDescent="0.25">
      <c r="A123" s="345"/>
      <c r="B123" s="196" t="s">
        <v>159</v>
      </c>
      <c r="C123" s="114" t="s">
        <v>149</v>
      </c>
      <c r="D123" s="115" t="s">
        <v>2</v>
      </c>
      <c r="E123" s="116"/>
      <c r="F123" s="269"/>
      <c r="G123" s="269"/>
      <c r="H123" s="416"/>
      <c r="I123" s="328"/>
    </row>
    <row r="124" spans="1:9" ht="31.5" hidden="1" x14ac:dyDescent="0.25">
      <c r="A124" s="345"/>
      <c r="B124" s="196" t="s">
        <v>89</v>
      </c>
      <c r="C124" s="114" t="s">
        <v>88</v>
      </c>
      <c r="D124" s="115" t="s">
        <v>2</v>
      </c>
      <c r="E124" s="116"/>
      <c r="F124" s="270"/>
      <c r="G124" s="270"/>
      <c r="H124" s="417"/>
      <c r="I124" s="328"/>
    </row>
    <row r="125" spans="1:9" ht="47.25" hidden="1" x14ac:dyDescent="0.25">
      <c r="A125" s="345"/>
      <c r="B125" s="23"/>
      <c r="C125" s="24"/>
      <c r="D125" s="34" t="s">
        <v>16</v>
      </c>
      <c r="E125" s="46"/>
      <c r="F125" s="46"/>
      <c r="G125" s="46"/>
      <c r="H125" s="13"/>
      <c r="I125" s="328"/>
    </row>
    <row r="126" spans="1:9" ht="15.75" hidden="1" x14ac:dyDescent="0.25">
      <c r="A126" s="345"/>
      <c r="B126" s="398" t="s">
        <v>299</v>
      </c>
      <c r="C126" s="398"/>
      <c r="D126" s="398"/>
      <c r="E126" s="398"/>
      <c r="F126" s="398"/>
      <c r="G126" s="398"/>
      <c r="H126" s="398"/>
      <c r="I126" s="328"/>
    </row>
    <row r="127" spans="1:9" s="36" customFormat="1" ht="31.5" hidden="1" x14ac:dyDescent="0.25">
      <c r="A127" s="345"/>
      <c r="B127" s="192" t="s">
        <v>260</v>
      </c>
      <c r="C127" s="37" t="s">
        <v>44</v>
      </c>
      <c r="D127" s="37" t="s">
        <v>12</v>
      </c>
      <c r="E127" s="25"/>
      <c r="F127" s="266"/>
      <c r="G127" s="266"/>
      <c r="H127" s="341"/>
      <c r="I127" s="328"/>
    </row>
    <row r="128" spans="1:9" s="36" customFormat="1" ht="15.75" hidden="1" x14ac:dyDescent="0.25">
      <c r="A128" s="345"/>
      <c r="B128" s="343"/>
      <c r="C128" s="34" t="s">
        <v>3</v>
      </c>
      <c r="D128" s="34" t="s">
        <v>12</v>
      </c>
      <c r="E128" s="76">
        <f>SUM(E127:E127)</f>
        <v>0</v>
      </c>
      <c r="F128" s="76"/>
      <c r="G128" s="76"/>
      <c r="H128" s="102"/>
      <c r="I128" s="328"/>
    </row>
    <row r="129" spans="1:9" s="36" customFormat="1" ht="47.25" hidden="1" x14ac:dyDescent="0.25">
      <c r="A129" s="345"/>
      <c r="B129" s="69" t="s">
        <v>231</v>
      </c>
      <c r="C129" s="7" t="s">
        <v>230</v>
      </c>
      <c r="D129" s="7" t="s">
        <v>2</v>
      </c>
      <c r="E129" s="16"/>
      <c r="F129" s="148"/>
      <c r="G129" s="148"/>
      <c r="H129" s="324"/>
      <c r="I129" s="328"/>
    </row>
    <row r="130" spans="1:9" s="36" customFormat="1" ht="31.5" hidden="1" x14ac:dyDescent="0.25">
      <c r="A130" s="345"/>
      <c r="B130" s="69" t="s">
        <v>233</v>
      </c>
      <c r="C130" s="7" t="s">
        <v>232</v>
      </c>
      <c r="D130" s="7" t="s">
        <v>2</v>
      </c>
      <c r="E130" s="16"/>
      <c r="F130" s="164"/>
      <c r="G130" s="164"/>
      <c r="H130" s="322"/>
      <c r="I130" s="328"/>
    </row>
    <row r="131" spans="1:9" s="36" customFormat="1" ht="31.5" hidden="1" x14ac:dyDescent="0.25">
      <c r="A131" s="345"/>
      <c r="B131" s="69" t="s">
        <v>236</v>
      </c>
      <c r="C131" s="7" t="s">
        <v>11</v>
      </c>
      <c r="D131" s="7" t="s">
        <v>2</v>
      </c>
      <c r="E131" s="16"/>
      <c r="F131" s="164"/>
      <c r="G131" s="164"/>
      <c r="H131" s="322"/>
      <c r="I131" s="328"/>
    </row>
    <row r="132" spans="1:9" s="36" customFormat="1" ht="32.25" hidden="1" thickBot="1" x14ac:dyDescent="0.3">
      <c r="A132" s="345"/>
      <c r="B132" s="170" t="s">
        <v>234</v>
      </c>
      <c r="C132" s="153" t="s">
        <v>235</v>
      </c>
      <c r="D132" s="153" t="s">
        <v>2</v>
      </c>
      <c r="E132" s="127"/>
      <c r="F132" s="164"/>
      <c r="G132" s="164"/>
      <c r="H132" s="322"/>
      <c r="I132" s="328"/>
    </row>
    <row r="133" spans="1:9" s="36" customFormat="1" ht="47.25" hidden="1" x14ac:dyDescent="0.25">
      <c r="A133" s="345"/>
      <c r="B133" s="169" t="s">
        <v>26</v>
      </c>
      <c r="C133" s="149" t="s">
        <v>259</v>
      </c>
      <c r="D133" s="149" t="s">
        <v>2</v>
      </c>
      <c r="E133" s="132"/>
      <c r="F133" s="164"/>
      <c r="G133" s="164"/>
      <c r="H133" s="322"/>
      <c r="I133" s="328"/>
    </row>
    <row r="134" spans="1:9" s="36" customFormat="1" ht="15.75" hidden="1" x14ac:dyDescent="0.25">
      <c r="A134" s="345"/>
      <c r="B134" s="201"/>
      <c r="C134" s="149"/>
      <c r="D134" s="149" t="s">
        <v>12</v>
      </c>
      <c r="E134" s="132"/>
      <c r="F134" s="132"/>
      <c r="G134" s="132"/>
      <c r="H134" s="297"/>
      <c r="I134" s="328"/>
    </row>
    <row r="135" spans="1:9" s="36" customFormat="1" ht="31.5" hidden="1" x14ac:dyDescent="0.25">
      <c r="A135" s="345"/>
      <c r="B135" s="103"/>
      <c r="C135" s="214" t="s">
        <v>3</v>
      </c>
      <c r="D135" s="214" t="s">
        <v>299</v>
      </c>
      <c r="E135" s="215">
        <f>SUM(E129:E134)</f>
        <v>0</v>
      </c>
      <c r="F135" s="215"/>
      <c r="G135" s="215"/>
      <c r="H135" s="64"/>
      <c r="I135" s="328"/>
    </row>
    <row r="136" spans="1:9" s="36" customFormat="1" ht="15.75" hidden="1" x14ac:dyDescent="0.25">
      <c r="A136" s="345"/>
      <c r="B136" s="399" t="s">
        <v>293</v>
      </c>
      <c r="C136" s="400"/>
      <c r="D136" s="400"/>
      <c r="E136" s="400"/>
      <c r="F136" s="400"/>
      <c r="G136" s="400"/>
      <c r="H136" s="401"/>
      <c r="I136" s="328"/>
    </row>
    <row r="137" spans="1:9" s="36" customFormat="1" ht="15.75" hidden="1" x14ac:dyDescent="0.25">
      <c r="A137" s="345"/>
      <c r="B137" s="201"/>
      <c r="C137" s="241"/>
      <c r="D137" s="298" t="s">
        <v>12</v>
      </c>
      <c r="E137" s="234"/>
      <c r="F137" s="234"/>
      <c r="G137" s="234"/>
      <c r="H137" s="330"/>
      <c r="I137" s="328"/>
    </row>
    <row r="138" spans="1:9" s="36" customFormat="1" ht="15.75" hidden="1" x14ac:dyDescent="0.25">
      <c r="A138" s="345"/>
      <c r="B138" s="201"/>
      <c r="C138" s="241"/>
      <c r="D138" s="298" t="s">
        <v>1</v>
      </c>
      <c r="E138" s="234"/>
      <c r="F138" s="271"/>
      <c r="G138" s="271"/>
      <c r="H138" s="521"/>
      <c r="I138" s="328"/>
    </row>
    <row r="139" spans="1:9" s="36" customFormat="1" ht="15.75" hidden="1" x14ac:dyDescent="0.25">
      <c r="A139" s="345"/>
      <c r="B139" s="201"/>
      <c r="C139" s="241"/>
      <c r="D139" s="298" t="s">
        <v>1</v>
      </c>
      <c r="E139" s="234"/>
      <c r="F139" s="272"/>
      <c r="G139" s="272"/>
      <c r="H139" s="522"/>
      <c r="I139" s="328"/>
    </row>
    <row r="140" spans="1:9" s="36" customFormat="1" ht="15.75" hidden="1" x14ac:dyDescent="0.25">
      <c r="A140" s="345"/>
      <c r="B140" s="201"/>
      <c r="C140" s="241"/>
      <c r="D140" s="298" t="s">
        <v>1</v>
      </c>
      <c r="E140" s="234"/>
      <c r="F140" s="273"/>
      <c r="G140" s="273"/>
      <c r="H140" s="393"/>
      <c r="I140" s="328"/>
    </row>
    <row r="141" spans="1:9" s="36" customFormat="1" ht="15.75" hidden="1" x14ac:dyDescent="0.25">
      <c r="A141" s="345"/>
      <c r="B141" s="201"/>
      <c r="C141" s="241"/>
      <c r="D141" s="298" t="s">
        <v>12</v>
      </c>
      <c r="E141" s="234"/>
      <c r="F141" s="273"/>
      <c r="G141" s="273"/>
      <c r="H141" s="331"/>
      <c r="I141" s="328"/>
    </row>
    <row r="142" spans="1:9" s="36" customFormat="1" ht="15.75" hidden="1" x14ac:dyDescent="0.25">
      <c r="A142" s="345"/>
      <c r="B142" s="103"/>
      <c r="C142" s="232" t="s">
        <v>3</v>
      </c>
      <c r="D142" s="232" t="s">
        <v>12</v>
      </c>
      <c r="E142" s="63">
        <f>SUM(E137:E141)</f>
        <v>0</v>
      </c>
      <c r="F142" s="63"/>
      <c r="G142" s="63"/>
      <c r="H142" s="64"/>
      <c r="I142" s="328"/>
    </row>
    <row r="143" spans="1:9" s="36" customFormat="1" ht="15.75" hidden="1" x14ac:dyDescent="0.25">
      <c r="A143" s="345"/>
      <c r="B143" s="516" t="s">
        <v>299</v>
      </c>
      <c r="C143" s="517"/>
      <c r="D143" s="517"/>
      <c r="E143" s="517"/>
      <c r="F143" s="517"/>
      <c r="G143" s="517"/>
      <c r="H143" s="518"/>
      <c r="I143" s="328"/>
    </row>
    <row r="144" spans="1:9" s="36" customFormat="1" ht="15.75" hidden="1" x14ac:dyDescent="0.25">
      <c r="A144" s="345"/>
      <c r="B144" s="201"/>
      <c r="C144" s="15"/>
      <c r="D144" s="15" t="s">
        <v>12</v>
      </c>
      <c r="E144" s="16"/>
      <c r="F144" s="148"/>
      <c r="G144" s="148"/>
      <c r="H144" s="392"/>
      <c r="I144" s="328"/>
    </row>
    <row r="145" spans="1:9" s="36" customFormat="1" ht="15.75" hidden="1" x14ac:dyDescent="0.25">
      <c r="A145" s="345"/>
      <c r="B145" s="201"/>
      <c r="C145" s="15"/>
      <c r="D145" s="15" t="s">
        <v>12</v>
      </c>
      <c r="E145" s="16"/>
      <c r="F145" s="132"/>
      <c r="G145" s="132"/>
      <c r="H145" s="393"/>
      <c r="I145" s="328"/>
    </row>
    <row r="146" spans="1:9" s="36" customFormat="1" ht="15.75" hidden="1" x14ac:dyDescent="0.25">
      <c r="A146" s="345"/>
      <c r="B146" s="201"/>
      <c r="C146" s="15"/>
      <c r="D146" s="15" t="s">
        <v>12</v>
      </c>
      <c r="E146" s="16"/>
      <c r="F146" s="148"/>
      <c r="G146" s="148"/>
      <c r="H146" s="519"/>
      <c r="I146" s="328"/>
    </row>
    <row r="147" spans="1:9" s="36" customFormat="1" ht="15.75" hidden="1" x14ac:dyDescent="0.25">
      <c r="A147" s="345"/>
      <c r="B147" s="201"/>
      <c r="C147" s="15"/>
      <c r="D147" s="15" t="s">
        <v>12</v>
      </c>
      <c r="E147" s="16"/>
      <c r="F147" s="164"/>
      <c r="G147" s="164"/>
      <c r="H147" s="468"/>
      <c r="I147" s="328"/>
    </row>
    <row r="148" spans="1:9" s="36" customFormat="1" ht="15.75" hidden="1" x14ac:dyDescent="0.25">
      <c r="A148" s="345"/>
      <c r="B148" s="201"/>
      <c r="C148" s="15"/>
      <c r="D148" s="15" t="s">
        <v>12</v>
      </c>
      <c r="E148" s="16"/>
      <c r="F148" s="164"/>
      <c r="G148" s="164"/>
      <c r="H148" s="468"/>
      <c r="I148" s="328"/>
    </row>
    <row r="149" spans="1:9" s="36" customFormat="1" ht="15.75" hidden="1" x14ac:dyDescent="0.25">
      <c r="A149" s="345"/>
      <c r="B149" s="201"/>
      <c r="C149" s="15"/>
      <c r="D149" s="15" t="s">
        <v>12</v>
      </c>
      <c r="E149" s="16"/>
      <c r="F149" s="132"/>
      <c r="G149" s="132"/>
      <c r="H149" s="469"/>
      <c r="I149" s="328"/>
    </row>
    <row r="150" spans="1:9" s="36" customFormat="1" ht="15.75" hidden="1" x14ac:dyDescent="0.25">
      <c r="A150" s="345"/>
      <c r="B150" s="103"/>
      <c r="C150" s="232" t="s">
        <v>3</v>
      </c>
      <c r="D150" s="232" t="s">
        <v>12</v>
      </c>
      <c r="E150" s="63">
        <f>SUM(E144:E149)</f>
        <v>0</v>
      </c>
      <c r="F150" s="144"/>
      <c r="G150" s="144"/>
      <c r="H150" s="299"/>
      <c r="I150" s="328"/>
    </row>
    <row r="151" spans="1:9" s="36" customFormat="1" ht="15.75" hidden="1" x14ac:dyDescent="0.25">
      <c r="A151" s="345"/>
      <c r="B151" s="399" t="s">
        <v>296</v>
      </c>
      <c r="C151" s="400"/>
      <c r="D151" s="400"/>
      <c r="E151" s="400"/>
      <c r="F151" s="400"/>
      <c r="G151" s="400"/>
      <c r="H151" s="401"/>
      <c r="I151" s="328"/>
    </row>
    <row r="152" spans="1:9" s="36" customFormat="1" ht="66" hidden="1" customHeight="1" x14ac:dyDescent="0.25">
      <c r="A152" s="345"/>
      <c r="B152" s="458" t="s">
        <v>304</v>
      </c>
      <c r="C152" s="231" t="s">
        <v>302</v>
      </c>
      <c r="D152" s="300" t="s">
        <v>12</v>
      </c>
      <c r="E152" s="234"/>
      <c r="F152" s="271"/>
      <c r="G152" s="271"/>
      <c r="H152" s="520" t="s">
        <v>324</v>
      </c>
      <c r="I152" s="328"/>
    </row>
    <row r="153" spans="1:9" s="36" customFormat="1" ht="65.25" hidden="1" customHeight="1" x14ac:dyDescent="0.25">
      <c r="A153" s="345"/>
      <c r="B153" s="453"/>
      <c r="C153" s="15" t="s">
        <v>303</v>
      </c>
      <c r="D153" s="15" t="s">
        <v>12</v>
      </c>
      <c r="E153" s="16"/>
      <c r="F153" s="132"/>
      <c r="G153" s="132"/>
      <c r="H153" s="393"/>
      <c r="I153" s="328"/>
    </row>
    <row r="154" spans="1:9" s="36" customFormat="1" ht="15.75" hidden="1" x14ac:dyDescent="0.25">
      <c r="A154" s="345"/>
      <c r="B154" s="103"/>
      <c r="C154" s="232" t="s">
        <v>3</v>
      </c>
      <c r="D154" s="232" t="s">
        <v>12</v>
      </c>
      <c r="E154" s="228">
        <f>SUM(E152:E153)</f>
        <v>0</v>
      </c>
      <c r="F154" s="244"/>
      <c r="G154" s="244"/>
      <c r="H154" s="299"/>
      <c r="I154" s="328"/>
    </row>
    <row r="155" spans="1:9" ht="15.75" hidden="1" x14ac:dyDescent="0.25">
      <c r="A155" s="301"/>
      <c r="B155" s="385" t="s">
        <v>10</v>
      </c>
      <c r="C155" s="385"/>
      <c r="D155" s="385"/>
      <c r="E155" s="216">
        <f>E142+E150+E154</f>
        <v>0</v>
      </c>
      <c r="F155" s="216"/>
      <c r="G155" s="216"/>
      <c r="H155" s="78"/>
      <c r="I155" s="328"/>
    </row>
    <row r="156" spans="1:9" ht="15.75" hidden="1" x14ac:dyDescent="0.25">
      <c r="A156" s="301"/>
      <c r="B156" s="515" t="s">
        <v>66</v>
      </c>
      <c r="C156" s="395"/>
      <c r="D156" s="395"/>
      <c r="E156" s="395"/>
      <c r="F156" s="395"/>
      <c r="G156" s="395"/>
      <c r="H156" s="395"/>
      <c r="I156" s="328"/>
    </row>
    <row r="157" spans="1:9" ht="15.75" hidden="1" x14ac:dyDescent="0.25">
      <c r="A157" s="301"/>
      <c r="B157" s="394" t="s">
        <v>23</v>
      </c>
      <c r="C157" s="395"/>
      <c r="D157" s="395"/>
      <c r="E157" s="395"/>
      <c r="F157" s="395"/>
      <c r="G157" s="395"/>
      <c r="H157" s="395"/>
      <c r="I157" s="328"/>
    </row>
    <row r="158" spans="1:9" ht="94.5" hidden="1" x14ac:dyDescent="0.25">
      <c r="A158" s="32"/>
      <c r="B158" s="357" t="s">
        <v>26</v>
      </c>
      <c r="C158" s="7" t="s">
        <v>124</v>
      </c>
      <c r="D158" s="7" t="s">
        <v>2</v>
      </c>
      <c r="E158" s="16"/>
      <c r="F158" s="16"/>
      <c r="G158" s="16"/>
      <c r="H158" s="69" t="s">
        <v>227</v>
      </c>
      <c r="I158" s="328"/>
    </row>
    <row r="159" spans="1:9" ht="31.5" hidden="1" x14ac:dyDescent="0.25">
      <c r="A159" s="32"/>
      <c r="B159" s="201" t="s">
        <v>125</v>
      </c>
      <c r="C159" s="7" t="s">
        <v>247</v>
      </c>
      <c r="D159" s="7" t="s">
        <v>2</v>
      </c>
      <c r="E159" s="16"/>
      <c r="F159" s="16"/>
      <c r="G159" s="16"/>
      <c r="H159" s="69" t="s">
        <v>288</v>
      </c>
      <c r="I159" s="328"/>
    </row>
    <row r="160" spans="1:9" ht="47.25" hidden="1" x14ac:dyDescent="0.25">
      <c r="A160" s="32"/>
      <c r="B160" s="201"/>
      <c r="C160" s="2" t="s">
        <v>3</v>
      </c>
      <c r="D160" s="2" t="s">
        <v>16</v>
      </c>
      <c r="E160" s="63">
        <f>E158+E159</f>
        <v>0</v>
      </c>
      <c r="F160" s="63"/>
      <c r="G160" s="63"/>
      <c r="H160" s="83"/>
      <c r="I160" s="328"/>
    </row>
    <row r="161" spans="1:9" ht="15.75" hidden="1" x14ac:dyDescent="0.25">
      <c r="A161" s="302"/>
      <c r="B161" s="398" t="s">
        <v>28</v>
      </c>
      <c r="C161" s="398"/>
      <c r="D161" s="398"/>
      <c r="E161" s="398"/>
      <c r="F161" s="398"/>
      <c r="G161" s="398"/>
      <c r="H161" s="398"/>
      <c r="I161" s="328"/>
    </row>
    <row r="162" spans="1:9" ht="31.5" hidden="1" x14ac:dyDescent="0.25">
      <c r="A162" s="302"/>
      <c r="B162" s="201" t="s">
        <v>125</v>
      </c>
      <c r="C162" s="200" t="s">
        <v>247</v>
      </c>
      <c r="D162" s="201" t="s">
        <v>2</v>
      </c>
      <c r="E162" s="161"/>
      <c r="F162" s="161"/>
      <c r="G162" s="161"/>
      <c r="H162" s="201" t="s">
        <v>237</v>
      </c>
      <c r="I162" s="328"/>
    </row>
    <row r="163" spans="1:9" ht="31.5" hidden="1" x14ac:dyDescent="0.25">
      <c r="A163" s="302"/>
      <c r="B163" s="201"/>
      <c r="C163" s="2" t="s">
        <v>3</v>
      </c>
      <c r="D163" s="160" t="s">
        <v>16</v>
      </c>
      <c r="E163" s="63">
        <f>E162</f>
        <v>0</v>
      </c>
      <c r="F163" s="63"/>
      <c r="G163" s="63"/>
      <c r="H163" s="83"/>
      <c r="I163" s="328"/>
    </row>
    <row r="164" spans="1:9" ht="15.75" hidden="1" x14ac:dyDescent="0.25">
      <c r="A164" s="302"/>
      <c r="B164" s="491" t="s">
        <v>29</v>
      </c>
      <c r="C164" s="492"/>
      <c r="D164" s="492"/>
      <c r="E164" s="492"/>
      <c r="F164" s="492"/>
      <c r="G164" s="492"/>
      <c r="H164" s="493"/>
      <c r="I164" s="328"/>
    </row>
    <row r="165" spans="1:9" s="19" customFormat="1" ht="15.75" hidden="1" x14ac:dyDescent="0.25">
      <c r="A165" s="32"/>
      <c r="B165" s="427" t="s">
        <v>125</v>
      </c>
      <c r="C165" s="326" t="s">
        <v>94</v>
      </c>
      <c r="D165" s="326" t="s">
        <v>2</v>
      </c>
      <c r="E165" s="132"/>
      <c r="F165" s="164"/>
      <c r="G165" s="164"/>
      <c r="H165" s="427" t="s">
        <v>14</v>
      </c>
      <c r="I165" s="41"/>
    </row>
    <row r="166" spans="1:9" ht="15.75" hidden="1" x14ac:dyDescent="0.25">
      <c r="A166" s="303"/>
      <c r="B166" s="453"/>
      <c r="C166" s="149" t="s">
        <v>246</v>
      </c>
      <c r="D166" s="149" t="s">
        <v>2</v>
      </c>
      <c r="E166" s="132"/>
      <c r="F166" s="132"/>
      <c r="G166" s="132"/>
      <c r="H166" s="453"/>
      <c r="I166" s="328"/>
    </row>
    <row r="167" spans="1:9" ht="47.25" hidden="1" x14ac:dyDescent="0.25">
      <c r="A167" s="32"/>
      <c r="B167" s="158"/>
      <c r="C167" s="2" t="s">
        <v>3</v>
      </c>
      <c r="D167" s="159" t="s">
        <v>16</v>
      </c>
      <c r="E167" s="63">
        <f>E165+E166</f>
        <v>0</v>
      </c>
      <c r="F167" s="63"/>
      <c r="G167" s="63"/>
      <c r="H167" s="83"/>
      <c r="I167" s="328"/>
    </row>
    <row r="168" spans="1:9" ht="15.75" hidden="1" x14ac:dyDescent="0.25">
      <c r="A168" s="32"/>
      <c r="B168" s="485" t="s">
        <v>30</v>
      </c>
      <c r="C168" s="486"/>
      <c r="D168" s="487"/>
      <c r="E168" s="79">
        <f>E160+E163</f>
        <v>0</v>
      </c>
      <c r="F168" s="79"/>
      <c r="G168" s="79"/>
      <c r="H168" s="96"/>
      <c r="I168" s="328"/>
    </row>
    <row r="169" spans="1:9" s="36" customFormat="1" ht="15.75" hidden="1" x14ac:dyDescent="0.25">
      <c r="A169" s="301"/>
      <c r="B169" s="504" t="s">
        <v>306</v>
      </c>
      <c r="C169" s="505"/>
      <c r="D169" s="505"/>
      <c r="E169" s="505"/>
      <c r="F169" s="505"/>
      <c r="G169" s="505"/>
      <c r="H169" s="506"/>
      <c r="I169" s="328"/>
    </row>
    <row r="170" spans="1:9" s="36" customFormat="1" ht="15.75" hidden="1" x14ac:dyDescent="0.25">
      <c r="A170" s="507" t="s">
        <v>23</v>
      </c>
      <c r="B170" s="508"/>
      <c r="C170" s="508"/>
      <c r="D170" s="508"/>
      <c r="E170" s="508"/>
      <c r="F170" s="508"/>
      <c r="G170" s="508"/>
      <c r="H170" s="509"/>
      <c r="I170" s="328"/>
    </row>
    <row r="171" spans="1:9" s="36" customFormat="1" ht="15.75" hidden="1" x14ac:dyDescent="0.25">
      <c r="A171" s="32"/>
      <c r="B171" s="478" t="s">
        <v>112</v>
      </c>
      <c r="C171" s="37" t="s">
        <v>110</v>
      </c>
      <c r="D171" s="37" t="s">
        <v>12</v>
      </c>
      <c r="E171" s="25"/>
      <c r="F171" s="25"/>
      <c r="G171" s="25"/>
      <c r="H171" s="510" t="s">
        <v>113</v>
      </c>
      <c r="I171" s="328"/>
    </row>
    <row r="172" spans="1:9" s="36" customFormat="1" ht="15.75" hidden="1" x14ac:dyDescent="0.25">
      <c r="A172" s="32"/>
      <c r="B172" s="479"/>
      <c r="C172" s="37" t="s">
        <v>111</v>
      </c>
      <c r="D172" s="37" t="s">
        <v>12</v>
      </c>
      <c r="E172" s="25"/>
      <c r="F172" s="25"/>
      <c r="G172" s="25"/>
      <c r="H172" s="511"/>
      <c r="I172" s="328"/>
    </row>
    <row r="173" spans="1:9" s="36" customFormat="1" ht="15.75" hidden="1" x14ac:dyDescent="0.25">
      <c r="A173" s="32"/>
      <c r="B173" s="304"/>
      <c r="C173" s="33" t="s">
        <v>3</v>
      </c>
      <c r="D173" s="34" t="s">
        <v>12</v>
      </c>
      <c r="E173" s="76">
        <f>E171+E172</f>
        <v>0</v>
      </c>
      <c r="F173" s="76"/>
      <c r="G173" s="76"/>
      <c r="H173" s="35"/>
      <c r="I173" s="328"/>
    </row>
    <row r="174" spans="1:9" s="36" customFormat="1" ht="47.25" hidden="1" x14ac:dyDescent="0.25">
      <c r="A174" s="345"/>
      <c r="B174" s="199" t="s">
        <v>100</v>
      </c>
      <c r="C174" s="14" t="s">
        <v>93</v>
      </c>
      <c r="D174" s="37" t="s">
        <v>2</v>
      </c>
      <c r="E174" s="25"/>
      <c r="F174" s="25"/>
      <c r="G174" s="25"/>
      <c r="H174" s="106" t="s">
        <v>102</v>
      </c>
      <c r="I174" s="328"/>
    </row>
    <row r="175" spans="1:9" s="36" customFormat="1" ht="63" hidden="1" x14ac:dyDescent="0.25">
      <c r="A175" s="345"/>
      <c r="B175" s="199" t="s">
        <v>100</v>
      </c>
      <c r="C175" s="14" t="s">
        <v>93</v>
      </c>
      <c r="D175" s="37" t="s">
        <v>2</v>
      </c>
      <c r="E175" s="25">
        <v>257</v>
      </c>
      <c r="F175" s="25"/>
      <c r="G175" s="25"/>
      <c r="H175" s="77" t="s">
        <v>105</v>
      </c>
      <c r="I175" s="328"/>
    </row>
    <row r="176" spans="1:9" s="36" customFormat="1" ht="47.25" hidden="1" x14ac:dyDescent="0.25">
      <c r="A176" s="345"/>
      <c r="B176" s="23"/>
      <c r="C176" s="24" t="s">
        <v>3</v>
      </c>
      <c r="D176" s="34" t="s">
        <v>16</v>
      </c>
      <c r="E176" s="46">
        <f>SUM(E174:E175)</f>
        <v>257</v>
      </c>
      <c r="F176" s="46"/>
      <c r="G176" s="46"/>
      <c r="H176" s="13"/>
      <c r="I176" s="328"/>
    </row>
    <row r="177" spans="1:9" s="36" customFormat="1" ht="15.75" hidden="1" x14ac:dyDescent="0.25">
      <c r="A177" s="345"/>
      <c r="B177" s="512" t="s">
        <v>293</v>
      </c>
      <c r="C177" s="513"/>
      <c r="D177" s="513"/>
      <c r="E177" s="513"/>
      <c r="F177" s="513"/>
      <c r="G177" s="513"/>
      <c r="H177" s="514"/>
      <c r="I177" s="328"/>
    </row>
    <row r="178" spans="1:9" s="36" customFormat="1" ht="94.5" hidden="1" x14ac:dyDescent="0.25">
      <c r="A178" s="345"/>
      <c r="B178" s="201" t="s">
        <v>244</v>
      </c>
      <c r="C178" s="334" t="s">
        <v>312</v>
      </c>
      <c r="D178" s="7" t="s">
        <v>12</v>
      </c>
      <c r="E178" s="8">
        <v>50000</v>
      </c>
      <c r="F178" s="8"/>
      <c r="G178" s="8"/>
      <c r="H178" s="251" t="s">
        <v>313</v>
      </c>
      <c r="I178" s="328"/>
    </row>
    <row r="179" spans="1:9" s="36" customFormat="1" ht="15.75" hidden="1" x14ac:dyDescent="0.25">
      <c r="A179" s="345"/>
      <c r="B179" s="3"/>
      <c r="C179" s="1" t="s">
        <v>3</v>
      </c>
      <c r="D179" s="2" t="s">
        <v>12</v>
      </c>
      <c r="E179" s="9">
        <f>SUM(E178:E178)</f>
        <v>50000</v>
      </c>
      <c r="F179" s="9"/>
      <c r="G179" s="9"/>
      <c r="H179" s="3"/>
      <c r="I179" s="328"/>
    </row>
    <row r="180" spans="1:9" s="36" customFormat="1" ht="15.75" hidden="1" x14ac:dyDescent="0.25">
      <c r="A180" s="345"/>
      <c r="B180" s="491" t="s">
        <v>297</v>
      </c>
      <c r="C180" s="492"/>
      <c r="D180" s="492"/>
      <c r="E180" s="492"/>
      <c r="F180" s="492"/>
      <c r="G180" s="492"/>
      <c r="H180" s="493"/>
      <c r="I180" s="328"/>
    </row>
    <row r="181" spans="1:9" ht="15.75" hidden="1" x14ac:dyDescent="0.25">
      <c r="A181" s="345"/>
      <c r="B181" s="494" t="s">
        <v>291</v>
      </c>
      <c r="C181" s="6" t="s">
        <v>289</v>
      </c>
      <c r="D181" s="7" t="s">
        <v>12</v>
      </c>
      <c r="E181" s="8"/>
      <c r="F181" s="257"/>
      <c r="G181" s="257"/>
      <c r="H181" s="465" t="s">
        <v>292</v>
      </c>
      <c r="I181" s="328"/>
    </row>
    <row r="182" spans="1:9" ht="15.75" hidden="1" x14ac:dyDescent="0.25">
      <c r="A182" s="345"/>
      <c r="B182" s="495"/>
      <c r="C182" s="6" t="s">
        <v>290</v>
      </c>
      <c r="D182" s="7" t="s">
        <v>12</v>
      </c>
      <c r="E182" s="8"/>
      <c r="F182" s="274"/>
      <c r="G182" s="274"/>
      <c r="H182" s="496"/>
      <c r="I182" s="328"/>
    </row>
    <row r="183" spans="1:9" ht="15.75" hidden="1" x14ac:dyDescent="0.25">
      <c r="A183" s="345"/>
      <c r="B183" s="305"/>
      <c r="C183" s="1"/>
      <c r="D183" s="2" t="s">
        <v>12</v>
      </c>
      <c r="E183" s="9">
        <f>E181+E182</f>
        <v>0</v>
      </c>
      <c r="F183" s="9"/>
      <c r="G183" s="9"/>
      <c r="H183" s="13"/>
      <c r="I183" s="328"/>
    </row>
    <row r="184" spans="1:9" ht="15.75" hidden="1" x14ac:dyDescent="0.25">
      <c r="A184" s="345"/>
      <c r="B184" s="334" t="s">
        <v>173</v>
      </c>
      <c r="C184" s="6" t="s">
        <v>203</v>
      </c>
      <c r="D184" s="7" t="s">
        <v>12</v>
      </c>
      <c r="E184" s="8">
        <v>-14789.29</v>
      </c>
      <c r="F184" s="257"/>
      <c r="G184" s="257"/>
      <c r="H184" s="351" t="s">
        <v>43</v>
      </c>
      <c r="I184" s="328"/>
    </row>
    <row r="185" spans="1:9" ht="15.75" hidden="1" x14ac:dyDescent="0.25">
      <c r="A185" s="345"/>
      <c r="B185" s="327"/>
      <c r="C185" s="66" t="s">
        <v>3</v>
      </c>
      <c r="D185" s="2" t="s">
        <v>12</v>
      </c>
      <c r="E185" s="63">
        <f>SUM(E180:E184)</f>
        <v>-14789.29</v>
      </c>
      <c r="F185" s="63"/>
      <c r="G185" s="63"/>
      <c r="H185" s="67"/>
      <c r="I185" s="328"/>
    </row>
    <row r="186" spans="1:9" ht="63" hidden="1" x14ac:dyDescent="0.25">
      <c r="A186" s="345"/>
      <c r="B186" s="354" t="s">
        <v>33</v>
      </c>
      <c r="C186" s="6" t="s">
        <v>204</v>
      </c>
      <c r="D186" s="7" t="s">
        <v>2</v>
      </c>
      <c r="E186" s="145">
        <v>14789.29</v>
      </c>
      <c r="F186" s="275"/>
      <c r="G186" s="275"/>
      <c r="H186" s="357" t="s">
        <v>214</v>
      </c>
      <c r="I186" s="328"/>
    </row>
    <row r="187" spans="1:9" ht="47.25" hidden="1" x14ac:dyDescent="0.25">
      <c r="A187" s="345"/>
      <c r="B187" s="198"/>
      <c r="C187" s="66" t="s">
        <v>3</v>
      </c>
      <c r="D187" s="2" t="s">
        <v>16</v>
      </c>
      <c r="E187" s="63">
        <f>E186</f>
        <v>14789.29</v>
      </c>
      <c r="F187" s="63"/>
      <c r="G187" s="63"/>
      <c r="H187" s="67"/>
      <c r="I187" s="328"/>
    </row>
    <row r="188" spans="1:9" ht="63" hidden="1" x14ac:dyDescent="0.25">
      <c r="A188" s="345"/>
      <c r="B188" s="135" t="s">
        <v>33</v>
      </c>
      <c r="C188" s="114" t="s">
        <v>91</v>
      </c>
      <c r="D188" s="115" t="s">
        <v>2</v>
      </c>
      <c r="E188" s="116">
        <v>-100</v>
      </c>
      <c r="F188" s="268"/>
      <c r="G188" s="268"/>
      <c r="H188" s="497" t="s">
        <v>189</v>
      </c>
      <c r="I188" s="328"/>
    </row>
    <row r="189" spans="1:9" ht="31.5" hidden="1" x14ac:dyDescent="0.25">
      <c r="A189" s="345"/>
      <c r="B189" s="135" t="s">
        <v>188</v>
      </c>
      <c r="C189" s="114" t="s">
        <v>93</v>
      </c>
      <c r="D189" s="115" t="s">
        <v>2</v>
      </c>
      <c r="E189" s="116">
        <v>100</v>
      </c>
      <c r="F189" s="270"/>
      <c r="G189" s="270"/>
      <c r="H189" s="417"/>
      <c r="I189" s="328"/>
    </row>
    <row r="190" spans="1:9" ht="47.25" hidden="1" x14ac:dyDescent="0.25">
      <c r="A190" s="345"/>
      <c r="B190" s="28"/>
      <c r="C190" s="24" t="s">
        <v>3</v>
      </c>
      <c r="D190" s="34" t="s">
        <v>16</v>
      </c>
      <c r="E190" s="46">
        <f>E188+E189</f>
        <v>0</v>
      </c>
      <c r="F190" s="46"/>
      <c r="G190" s="46"/>
      <c r="H190" s="13"/>
      <c r="I190" s="328"/>
    </row>
    <row r="191" spans="1:9" ht="15.75" hidden="1" x14ac:dyDescent="0.25">
      <c r="A191" s="345"/>
      <c r="B191" s="498" t="s">
        <v>28</v>
      </c>
      <c r="C191" s="499"/>
      <c r="D191" s="499"/>
      <c r="E191" s="499"/>
      <c r="F191" s="499"/>
      <c r="G191" s="499"/>
      <c r="H191" s="500"/>
      <c r="I191" s="328"/>
    </row>
    <row r="192" spans="1:9" ht="63" hidden="1" x14ac:dyDescent="0.25">
      <c r="A192" s="345"/>
      <c r="B192" s="28" t="s">
        <v>33</v>
      </c>
      <c r="C192" s="14" t="s">
        <v>34</v>
      </c>
      <c r="D192" s="37" t="s">
        <v>2</v>
      </c>
      <c r="E192" s="134">
        <v>-45280</v>
      </c>
      <c r="F192" s="134"/>
      <c r="G192" s="134"/>
      <c r="H192" s="359" t="s">
        <v>183</v>
      </c>
      <c r="I192" s="328"/>
    </row>
    <row r="193" spans="1:9" ht="15.75" hidden="1" x14ac:dyDescent="0.25">
      <c r="A193" s="345"/>
      <c r="B193" s="28" t="s">
        <v>173</v>
      </c>
      <c r="C193" s="14" t="s">
        <v>181</v>
      </c>
      <c r="D193" s="37" t="s">
        <v>2</v>
      </c>
      <c r="E193" s="134">
        <v>-37624.410000000003</v>
      </c>
      <c r="F193" s="276"/>
      <c r="G193" s="276"/>
      <c r="H193" s="341" t="s">
        <v>182</v>
      </c>
      <c r="I193" s="328"/>
    </row>
    <row r="194" spans="1:9" ht="47.25" hidden="1" x14ac:dyDescent="0.25">
      <c r="A194" s="345"/>
      <c r="B194" s="199"/>
      <c r="C194" s="24" t="s">
        <v>3</v>
      </c>
      <c r="D194" s="34" t="s">
        <v>16</v>
      </c>
      <c r="E194" s="46">
        <f>E192+E193</f>
        <v>-82904.41</v>
      </c>
      <c r="F194" s="46"/>
      <c r="G194" s="46"/>
      <c r="H194" s="13"/>
      <c r="I194" s="328"/>
    </row>
    <row r="195" spans="1:9" ht="15.75" hidden="1" x14ac:dyDescent="0.25">
      <c r="A195" s="301"/>
      <c r="B195" s="501" t="s">
        <v>10</v>
      </c>
      <c r="C195" s="502"/>
      <c r="D195" s="503"/>
      <c r="E195" s="216">
        <f>SUM(E179+E183)</f>
        <v>50000</v>
      </c>
      <c r="F195" s="216"/>
      <c r="G195" s="216"/>
      <c r="H195" s="217"/>
      <c r="I195" s="328"/>
    </row>
    <row r="196" spans="1:9" ht="15.75" hidden="1" x14ac:dyDescent="0.25">
      <c r="A196" s="301"/>
      <c r="B196" s="462" t="s">
        <v>228</v>
      </c>
      <c r="C196" s="463"/>
      <c r="D196" s="463"/>
      <c r="E196" s="463"/>
      <c r="F196" s="463"/>
      <c r="G196" s="463"/>
      <c r="H196" s="464"/>
      <c r="I196" s="328"/>
    </row>
    <row r="197" spans="1:9" ht="15.75" hidden="1" x14ac:dyDescent="0.25">
      <c r="A197" s="301"/>
      <c r="B197" s="449" t="s">
        <v>23</v>
      </c>
      <c r="C197" s="450"/>
      <c r="D197" s="450"/>
      <c r="E197" s="450"/>
      <c r="F197" s="450"/>
      <c r="G197" s="450"/>
      <c r="H197" s="451"/>
      <c r="I197" s="328"/>
    </row>
    <row r="198" spans="1:9" ht="47.25" hidden="1" x14ac:dyDescent="0.25">
      <c r="A198" s="301"/>
      <c r="B198" s="200" t="s">
        <v>202</v>
      </c>
      <c r="C198" s="15" t="s">
        <v>92</v>
      </c>
      <c r="D198" s="15" t="s">
        <v>2</v>
      </c>
      <c r="E198" s="16">
        <v>500000</v>
      </c>
      <c r="F198" s="16"/>
      <c r="G198" s="16"/>
      <c r="H198" s="200" t="s">
        <v>215</v>
      </c>
      <c r="I198" s="328"/>
    </row>
    <row r="199" spans="1:9" ht="47.25" hidden="1" x14ac:dyDescent="0.25">
      <c r="A199" s="301"/>
      <c r="B199" s="335"/>
      <c r="C199" s="1" t="s">
        <v>3</v>
      </c>
      <c r="D199" s="20" t="s">
        <v>16</v>
      </c>
      <c r="E199" s="9">
        <f>E198</f>
        <v>500000</v>
      </c>
      <c r="F199" s="9"/>
      <c r="G199" s="9"/>
      <c r="H199" s="20"/>
      <c r="I199" s="328"/>
    </row>
    <row r="200" spans="1:9" ht="15.75" hidden="1" x14ac:dyDescent="0.25">
      <c r="A200" s="301"/>
      <c r="B200" s="449" t="s">
        <v>28</v>
      </c>
      <c r="C200" s="450"/>
      <c r="D200" s="450"/>
      <c r="E200" s="450"/>
      <c r="F200" s="450"/>
      <c r="G200" s="450"/>
      <c r="H200" s="451"/>
      <c r="I200" s="328"/>
    </row>
    <row r="201" spans="1:9" ht="15.75" hidden="1" x14ac:dyDescent="0.25">
      <c r="A201" s="301"/>
      <c r="B201" s="488" t="s">
        <v>265</v>
      </c>
      <c r="C201" s="95" t="s">
        <v>263</v>
      </c>
      <c r="D201" s="95" t="s">
        <v>2</v>
      </c>
      <c r="E201" s="172">
        <f>-10421.41-2812-6500-233.47-195.9</f>
        <v>-20162.780000000002</v>
      </c>
      <c r="F201" s="277"/>
      <c r="G201" s="277"/>
      <c r="H201" s="488" t="s">
        <v>237</v>
      </c>
      <c r="I201" s="328"/>
    </row>
    <row r="202" spans="1:9" ht="15.75" hidden="1" x14ac:dyDescent="0.25">
      <c r="A202" s="301"/>
      <c r="B202" s="489"/>
      <c r="C202" s="95" t="s">
        <v>262</v>
      </c>
      <c r="D202" s="95" t="s">
        <v>2</v>
      </c>
      <c r="E202" s="172">
        <v>-63.73</v>
      </c>
      <c r="F202" s="278"/>
      <c r="G202" s="278"/>
      <c r="H202" s="489"/>
      <c r="I202" s="328"/>
    </row>
    <row r="203" spans="1:9" ht="15.75" hidden="1" x14ac:dyDescent="0.25">
      <c r="A203" s="301"/>
      <c r="B203" s="490"/>
      <c r="C203" s="95" t="s">
        <v>264</v>
      </c>
      <c r="D203" s="95" t="s">
        <v>2</v>
      </c>
      <c r="E203" s="172">
        <v>-7368.16</v>
      </c>
      <c r="F203" s="278"/>
      <c r="G203" s="278"/>
      <c r="H203" s="489"/>
      <c r="I203" s="328"/>
    </row>
    <row r="204" spans="1:9" ht="31.5" hidden="1" x14ac:dyDescent="0.25">
      <c r="A204" s="301"/>
      <c r="B204" s="361" t="s">
        <v>220</v>
      </c>
      <c r="C204" s="95" t="s">
        <v>282</v>
      </c>
      <c r="D204" s="95" t="s">
        <v>2</v>
      </c>
      <c r="E204" s="172">
        <f>-3000-54348.69</f>
        <v>-57348.69</v>
      </c>
      <c r="F204" s="278"/>
      <c r="G204" s="278"/>
      <c r="H204" s="454"/>
      <c r="I204" s="328"/>
    </row>
    <row r="205" spans="1:9" ht="94.5" hidden="1" x14ac:dyDescent="0.25">
      <c r="A205" s="301"/>
      <c r="B205" s="361" t="s">
        <v>284</v>
      </c>
      <c r="C205" s="95" t="s">
        <v>283</v>
      </c>
      <c r="D205" s="95" t="s">
        <v>2</v>
      </c>
      <c r="E205" s="172">
        <f>-56505.12-58131.01</f>
        <v>-114636.13</v>
      </c>
      <c r="F205" s="278"/>
      <c r="G205" s="278"/>
      <c r="H205" s="454"/>
      <c r="I205" s="328"/>
    </row>
    <row r="206" spans="1:9" ht="63" hidden="1" x14ac:dyDescent="0.25">
      <c r="A206" s="301"/>
      <c r="B206" s="361" t="s">
        <v>42</v>
      </c>
      <c r="C206" s="95" t="s">
        <v>218</v>
      </c>
      <c r="D206" s="95" t="s">
        <v>2</v>
      </c>
      <c r="E206" s="172">
        <f>-569.5-500-800-2907.98</f>
        <v>-4777.4799999999996</v>
      </c>
      <c r="F206" s="279"/>
      <c r="G206" s="279"/>
      <c r="H206" s="453"/>
      <c r="I206" s="328"/>
    </row>
    <row r="207" spans="1:9" ht="47.25" hidden="1" x14ac:dyDescent="0.25">
      <c r="A207" s="301"/>
      <c r="B207" s="335"/>
      <c r="C207" s="1" t="s">
        <v>3</v>
      </c>
      <c r="D207" s="20" t="s">
        <v>16</v>
      </c>
      <c r="E207" s="9">
        <f>SUM(E201:E206)</f>
        <v>-204356.97</v>
      </c>
      <c r="F207" s="9"/>
      <c r="G207" s="9"/>
      <c r="H207" s="20"/>
      <c r="I207" s="328"/>
    </row>
    <row r="208" spans="1:9" ht="31.5" hidden="1" x14ac:dyDescent="0.25">
      <c r="A208" s="301"/>
      <c r="B208" s="90" t="s">
        <v>244</v>
      </c>
      <c r="C208" s="91" t="s">
        <v>261</v>
      </c>
      <c r="D208" s="87" t="s">
        <v>12</v>
      </c>
      <c r="E208" s="89">
        <v>-100</v>
      </c>
      <c r="F208" s="89"/>
      <c r="G208" s="89"/>
      <c r="H208" s="87" t="s">
        <v>237</v>
      </c>
      <c r="I208" s="328"/>
    </row>
    <row r="209" spans="1:9" ht="15.75" hidden="1" x14ac:dyDescent="0.25">
      <c r="A209" s="301"/>
      <c r="B209" s="335"/>
      <c r="C209" s="1" t="s">
        <v>3</v>
      </c>
      <c r="D209" s="20" t="s">
        <v>12</v>
      </c>
      <c r="E209" s="9">
        <f>E208</f>
        <v>-100</v>
      </c>
      <c r="F209" s="9"/>
      <c r="G209" s="9"/>
      <c r="H209" s="20"/>
      <c r="I209" s="328"/>
    </row>
    <row r="210" spans="1:9" ht="15.75" hidden="1" x14ac:dyDescent="0.25">
      <c r="A210" s="301"/>
      <c r="B210" s="449" t="s">
        <v>29</v>
      </c>
      <c r="C210" s="450"/>
      <c r="D210" s="450"/>
      <c r="E210" s="450"/>
      <c r="F210" s="450"/>
      <c r="G210" s="450"/>
      <c r="H210" s="451"/>
      <c r="I210" s="328"/>
    </row>
    <row r="211" spans="1:9" ht="15.75" hidden="1" x14ac:dyDescent="0.25">
      <c r="A211" s="301"/>
      <c r="B211" s="427" t="s">
        <v>42</v>
      </c>
      <c r="C211" s="15" t="s">
        <v>90</v>
      </c>
      <c r="D211" s="104" t="s">
        <v>12</v>
      </c>
      <c r="E211" s="16">
        <v>-2039.73</v>
      </c>
      <c r="F211" s="148"/>
      <c r="G211" s="148"/>
      <c r="H211" s="458" t="s">
        <v>201</v>
      </c>
      <c r="I211" s="328"/>
    </row>
    <row r="212" spans="1:9" ht="31.5" hidden="1" x14ac:dyDescent="0.25">
      <c r="A212" s="301"/>
      <c r="B212" s="453"/>
      <c r="C212" s="200" t="s">
        <v>200</v>
      </c>
      <c r="D212" s="104" t="s">
        <v>12</v>
      </c>
      <c r="E212" s="16">
        <v>2039.73</v>
      </c>
      <c r="F212" s="164"/>
      <c r="G212" s="164"/>
      <c r="H212" s="454"/>
      <c r="I212" s="328"/>
    </row>
    <row r="213" spans="1:9" ht="15.75" hidden="1" x14ac:dyDescent="0.25">
      <c r="A213" s="301"/>
      <c r="B213" s="306"/>
      <c r="C213" s="1" t="s">
        <v>3</v>
      </c>
      <c r="D213" s="20" t="s">
        <v>12</v>
      </c>
      <c r="E213" s="9">
        <f>SUM(E211:E212)</f>
        <v>0</v>
      </c>
      <c r="F213" s="9"/>
      <c r="G213" s="9"/>
      <c r="H213" s="20"/>
      <c r="I213" s="328"/>
    </row>
    <row r="214" spans="1:9" ht="15.75" hidden="1" x14ac:dyDescent="0.25">
      <c r="A214" s="301"/>
      <c r="B214" s="480" t="s">
        <v>42</v>
      </c>
      <c r="C214" s="6" t="s">
        <v>90</v>
      </c>
      <c r="D214" s="334" t="s">
        <v>2</v>
      </c>
      <c r="E214" s="8">
        <v>-582</v>
      </c>
      <c r="F214" s="257"/>
      <c r="G214" s="257"/>
      <c r="H214" s="483" t="s">
        <v>201</v>
      </c>
      <c r="I214" s="328"/>
    </row>
    <row r="215" spans="1:9" ht="15.75" hidden="1" x14ac:dyDescent="0.25">
      <c r="A215" s="301"/>
      <c r="B215" s="481"/>
      <c r="C215" s="6" t="s">
        <v>218</v>
      </c>
      <c r="D215" s="334" t="s">
        <v>2</v>
      </c>
      <c r="E215" s="8">
        <f>-2758.87-6174.38-2784.98</f>
        <v>-11718.23</v>
      </c>
      <c r="F215" s="260"/>
      <c r="G215" s="260"/>
      <c r="H215" s="419"/>
      <c r="I215" s="328"/>
    </row>
    <row r="216" spans="1:9" ht="15.75" hidden="1" x14ac:dyDescent="0.25">
      <c r="A216" s="301"/>
      <c r="B216" s="482"/>
      <c r="C216" s="6" t="s">
        <v>219</v>
      </c>
      <c r="D216" s="334" t="s">
        <v>2</v>
      </c>
      <c r="E216" s="8">
        <v>-41568.51</v>
      </c>
      <c r="F216" s="260"/>
      <c r="G216" s="260"/>
      <c r="H216" s="419"/>
      <c r="I216" s="328"/>
    </row>
    <row r="217" spans="1:9" ht="31.5" hidden="1" x14ac:dyDescent="0.25">
      <c r="A217" s="301"/>
      <c r="B217" s="150" t="s">
        <v>220</v>
      </c>
      <c r="C217" s="6" t="s">
        <v>273</v>
      </c>
      <c r="D217" s="334" t="s">
        <v>2</v>
      </c>
      <c r="E217" s="8">
        <v>-38341.01</v>
      </c>
      <c r="F217" s="260"/>
      <c r="G217" s="260"/>
      <c r="H217" s="419"/>
      <c r="I217" s="328"/>
    </row>
    <row r="218" spans="1:9" ht="63" hidden="1" x14ac:dyDescent="0.25">
      <c r="A218" s="301"/>
      <c r="B218" s="150" t="s">
        <v>42</v>
      </c>
      <c r="C218" s="334" t="s">
        <v>200</v>
      </c>
      <c r="D218" s="334" t="s">
        <v>2</v>
      </c>
      <c r="E218" s="8">
        <v>92209.75</v>
      </c>
      <c r="F218" s="274"/>
      <c r="G218" s="274"/>
      <c r="H218" s="432"/>
      <c r="I218" s="328"/>
    </row>
    <row r="219" spans="1:9" ht="126" hidden="1" x14ac:dyDescent="0.25">
      <c r="A219" s="301"/>
      <c r="B219" s="185" t="s">
        <v>265</v>
      </c>
      <c r="C219" s="87" t="s">
        <v>285</v>
      </c>
      <c r="D219" s="87" t="s">
        <v>2</v>
      </c>
      <c r="E219" s="89">
        <f>-54-6699.56</f>
        <v>-6753.56</v>
      </c>
      <c r="F219" s="280"/>
      <c r="G219" s="280"/>
      <c r="H219" s="484" t="s">
        <v>104</v>
      </c>
      <c r="I219" s="328"/>
    </row>
    <row r="220" spans="1:9" ht="31.5" hidden="1" x14ac:dyDescent="0.25">
      <c r="A220" s="301"/>
      <c r="B220" s="185" t="s">
        <v>220</v>
      </c>
      <c r="C220" s="87" t="s">
        <v>273</v>
      </c>
      <c r="D220" s="87" t="s">
        <v>2</v>
      </c>
      <c r="E220" s="89">
        <v>-10774.3</v>
      </c>
      <c r="F220" s="262"/>
      <c r="G220" s="262"/>
      <c r="H220" s="422"/>
      <c r="I220" s="328"/>
    </row>
    <row r="221" spans="1:9" ht="126" hidden="1" x14ac:dyDescent="0.25">
      <c r="A221" s="301"/>
      <c r="B221" s="185" t="s">
        <v>265</v>
      </c>
      <c r="C221" s="87" t="s">
        <v>264</v>
      </c>
      <c r="D221" s="87" t="s">
        <v>2</v>
      </c>
      <c r="E221" s="89">
        <v>11439.16</v>
      </c>
      <c r="F221" s="262"/>
      <c r="G221" s="262"/>
      <c r="H221" s="422"/>
      <c r="I221" s="328"/>
    </row>
    <row r="222" spans="1:9" ht="31.5" hidden="1" x14ac:dyDescent="0.25">
      <c r="A222" s="301"/>
      <c r="B222" s="185" t="s">
        <v>287</v>
      </c>
      <c r="C222" s="87" t="s">
        <v>286</v>
      </c>
      <c r="D222" s="87" t="s">
        <v>2</v>
      </c>
      <c r="E222" s="89">
        <f>3000+3088.7</f>
        <v>6088.7</v>
      </c>
      <c r="F222" s="184"/>
      <c r="G222" s="184"/>
      <c r="H222" s="424"/>
      <c r="I222" s="328"/>
    </row>
    <row r="223" spans="1:9" ht="47.25" hidden="1" x14ac:dyDescent="0.25">
      <c r="A223" s="301"/>
      <c r="B223" s="307"/>
      <c r="C223" s="1" t="s">
        <v>3</v>
      </c>
      <c r="D223" s="20" t="s">
        <v>16</v>
      </c>
      <c r="E223" s="9">
        <f>SUM(E214:E222)</f>
        <v>0</v>
      </c>
      <c r="F223" s="9"/>
      <c r="G223" s="9"/>
      <c r="H223" s="20"/>
      <c r="I223" s="328"/>
    </row>
    <row r="224" spans="1:9" ht="15.75" hidden="1" x14ac:dyDescent="0.25">
      <c r="A224" s="301"/>
      <c r="B224" s="485" t="s">
        <v>30</v>
      </c>
      <c r="C224" s="486"/>
      <c r="D224" s="487"/>
      <c r="E224" s="80"/>
      <c r="F224" s="80"/>
      <c r="G224" s="80"/>
      <c r="H224" s="65"/>
      <c r="I224" s="328"/>
    </row>
    <row r="225" spans="1:9" ht="15.75" hidden="1" x14ac:dyDescent="0.25">
      <c r="A225" s="301"/>
      <c r="B225" s="462" t="s">
        <v>298</v>
      </c>
      <c r="C225" s="463"/>
      <c r="D225" s="463"/>
      <c r="E225" s="463"/>
      <c r="F225" s="463"/>
      <c r="G225" s="463"/>
      <c r="H225" s="464"/>
      <c r="I225" s="328"/>
    </row>
    <row r="226" spans="1:9" ht="15.75" hidden="1" x14ac:dyDescent="0.25">
      <c r="A226" s="301"/>
      <c r="B226" s="472" t="s">
        <v>296</v>
      </c>
      <c r="C226" s="473"/>
      <c r="D226" s="473"/>
      <c r="E226" s="473"/>
      <c r="F226" s="473"/>
      <c r="G226" s="473"/>
      <c r="H226" s="474"/>
      <c r="I226" s="328"/>
    </row>
    <row r="227" spans="1:9" ht="15.75" hidden="1" x14ac:dyDescent="0.25">
      <c r="A227" s="301"/>
      <c r="B227" s="202"/>
      <c r="C227" s="202"/>
      <c r="D227" s="204"/>
      <c r="E227" s="240"/>
      <c r="F227" s="240"/>
      <c r="G227" s="240"/>
      <c r="H227" s="323"/>
      <c r="I227" s="328"/>
    </row>
    <row r="228" spans="1:9" ht="15.75" hidden="1" x14ac:dyDescent="0.25">
      <c r="A228" s="301"/>
      <c r="B228" s="205"/>
      <c r="C228" s="224" t="s">
        <v>3</v>
      </c>
      <c r="D228" s="225" t="s">
        <v>293</v>
      </c>
      <c r="E228" s="226">
        <f>SUM(E227:E227)</f>
        <v>0</v>
      </c>
      <c r="F228" s="226"/>
      <c r="G228" s="226"/>
      <c r="H228" s="308"/>
      <c r="I228" s="328"/>
    </row>
    <row r="229" spans="1:9" s="68" customFormat="1" ht="15.75" hidden="1" x14ac:dyDescent="0.25">
      <c r="A229" s="301"/>
      <c r="B229" s="475" t="s">
        <v>28</v>
      </c>
      <c r="C229" s="476"/>
      <c r="D229" s="476"/>
      <c r="E229" s="476"/>
      <c r="F229" s="476"/>
      <c r="G229" s="476"/>
      <c r="H229" s="477"/>
      <c r="I229" s="328"/>
    </row>
    <row r="230" spans="1:9" s="68" customFormat="1" ht="110.25" hidden="1" x14ac:dyDescent="0.25">
      <c r="A230" s="301"/>
      <c r="B230" s="358" t="s">
        <v>49</v>
      </c>
      <c r="C230" s="48" t="s">
        <v>52</v>
      </c>
      <c r="D230" s="29" t="s">
        <v>1</v>
      </c>
      <c r="E230" s="25">
        <v>-116645</v>
      </c>
      <c r="F230" s="25"/>
      <c r="G230" s="25"/>
      <c r="H230" s="359" t="s">
        <v>60</v>
      </c>
      <c r="I230" s="328"/>
    </row>
    <row r="231" spans="1:9" s="68" customFormat="1" ht="220.5" hidden="1" x14ac:dyDescent="0.25">
      <c r="A231" s="301"/>
      <c r="B231" s="358" t="s">
        <v>54</v>
      </c>
      <c r="C231" s="12" t="s">
        <v>53</v>
      </c>
      <c r="D231" s="29" t="s">
        <v>1</v>
      </c>
      <c r="E231" s="22">
        <v>-14478</v>
      </c>
      <c r="F231" s="22"/>
      <c r="G231" s="22"/>
      <c r="H231" s="359" t="s">
        <v>61</v>
      </c>
      <c r="I231" s="328"/>
    </row>
    <row r="232" spans="1:9" s="68" customFormat="1" ht="236.25" hidden="1" x14ac:dyDescent="0.25">
      <c r="A232" s="301"/>
      <c r="B232" s="358" t="s">
        <v>56</v>
      </c>
      <c r="C232" s="12" t="s">
        <v>55</v>
      </c>
      <c r="D232" s="29" t="s">
        <v>1</v>
      </c>
      <c r="E232" s="22">
        <v>-3192834</v>
      </c>
      <c r="F232" s="22"/>
      <c r="G232" s="22"/>
      <c r="H232" s="359" t="s">
        <v>62</v>
      </c>
      <c r="I232" s="328"/>
    </row>
    <row r="233" spans="1:9" s="68" customFormat="1" ht="15.75" hidden="1" x14ac:dyDescent="0.25">
      <c r="A233" s="301"/>
      <c r="B233" s="478" t="s">
        <v>20</v>
      </c>
      <c r="C233" s="12" t="s">
        <v>57</v>
      </c>
      <c r="D233" s="29" t="s">
        <v>1</v>
      </c>
      <c r="E233" s="22">
        <v>-1719485</v>
      </c>
      <c r="F233" s="22"/>
      <c r="G233" s="22"/>
      <c r="H233" s="461" t="s">
        <v>63</v>
      </c>
      <c r="I233" s="328"/>
    </row>
    <row r="234" spans="1:9" s="68" customFormat="1" ht="15.75" hidden="1" x14ac:dyDescent="0.25">
      <c r="A234" s="301"/>
      <c r="B234" s="479"/>
      <c r="C234" s="12" t="s">
        <v>19</v>
      </c>
      <c r="D234" s="29" t="s">
        <v>1</v>
      </c>
      <c r="E234" s="22">
        <v>-1000</v>
      </c>
      <c r="F234" s="22"/>
      <c r="G234" s="22"/>
      <c r="H234" s="461"/>
      <c r="I234" s="328"/>
    </row>
    <row r="235" spans="1:9" s="68" customFormat="1" ht="126" hidden="1" x14ac:dyDescent="0.25">
      <c r="A235" s="301"/>
      <c r="B235" s="358" t="s">
        <v>59</v>
      </c>
      <c r="C235" s="12" t="s">
        <v>58</v>
      </c>
      <c r="D235" s="29" t="s">
        <v>1</v>
      </c>
      <c r="E235" s="22">
        <v>-673571</v>
      </c>
      <c r="F235" s="22"/>
      <c r="G235" s="22"/>
      <c r="H235" s="359" t="s">
        <v>64</v>
      </c>
      <c r="I235" s="328"/>
    </row>
    <row r="236" spans="1:9" s="68" customFormat="1" ht="15.75" hidden="1" x14ac:dyDescent="0.25">
      <c r="A236" s="301"/>
      <c r="B236" s="191"/>
      <c r="C236" s="107" t="s">
        <v>3</v>
      </c>
      <c r="D236" s="97" t="s">
        <v>1</v>
      </c>
      <c r="E236" s="98">
        <f>SUM(E230:E235)</f>
        <v>-5718013</v>
      </c>
      <c r="F236" s="98"/>
      <c r="G236" s="98"/>
      <c r="H236" s="309"/>
      <c r="I236" s="328"/>
    </row>
    <row r="237" spans="1:9" s="68" customFormat="1" ht="15.75" hidden="1" x14ac:dyDescent="0.25">
      <c r="A237" s="301"/>
      <c r="B237" s="475" t="s">
        <v>29</v>
      </c>
      <c r="C237" s="476"/>
      <c r="D237" s="476"/>
      <c r="E237" s="476"/>
      <c r="F237" s="476"/>
      <c r="G237" s="476"/>
      <c r="H237" s="477"/>
      <c r="I237" s="328"/>
    </row>
    <row r="238" spans="1:9" s="68" customFormat="1" ht="15.75" hidden="1" x14ac:dyDescent="0.25">
      <c r="A238" s="301"/>
      <c r="B238" s="460"/>
      <c r="C238" s="49"/>
      <c r="D238" s="345" t="s">
        <v>1</v>
      </c>
      <c r="E238" s="50"/>
      <c r="F238" s="50"/>
      <c r="G238" s="50"/>
      <c r="H238" s="321"/>
      <c r="I238" s="328"/>
    </row>
    <row r="239" spans="1:9" s="68" customFormat="1" ht="15.75" hidden="1" x14ac:dyDescent="0.25">
      <c r="A239" s="301"/>
      <c r="B239" s="461"/>
      <c r="C239" s="49"/>
      <c r="D239" s="345" t="s">
        <v>1</v>
      </c>
      <c r="E239" s="50"/>
      <c r="F239" s="50"/>
      <c r="G239" s="50"/>
      <c r="H239" s="51"/>
      <c r="I239" s="328"/>
    </row>
    <row r="240" spans="1:9" s="68" customFormat="1" ht="15.75" hidden="1" x14ac:dyDescent="0.25">
      <c r="A240" s="301"/>
      <c r="B240" s="191"/>
      <c r="C240" s="52" t="s">
        <v>3</v>
      </c>
      <c r="D240" s="53" t="s">
        <v>1</v>
      </c>
      <c r="E240" s="44">
        <f>SUM(E238:E239)</f>
        <v>0</v>
      </c>
      <c r="F240" s="44"/>
      <c r="G240" s="44"/>
      <c r="H240" s="54"/>
      <c r="I240" s="328"/>
    </row>
    <row r="241" spans="1:9" s="68" customFormat="1" ht="15.75" hidden="1" x14ac:dyDescent="0.25">
      <c r="A241" s="301"/>
      <c r="B241" s="462" t="s">
        <v>297</v>
      </c>
      <c r="C241" s="463"/>
      <c r="D241" s="463"/>
      <c r="E241" s="463"/>
      <c r="F241" s="463"/>
      <c r="G241" s="463"/>
      <c r="H241" s="464"/>
      <c r="I241" s="328"/>
    </row>
    <row r="242" spans="1:9" s="68" customFormat="1" ht="15.75" hidden="1" x14ac:dyDescent="0.25">
      <c r="A242" s="301"/>
      <c r="B242" s="465" t="s">
        <v>41</v>
      </c>
      <c r="C242" s="334" t="s">
        <v>301</v>
      </c>
      <c r="D242" s="350" t="s">
        <v>12</v>
      </c>
      <c r="E242" s="8">
        <v>-750</v>
      </c>
      <c r="F242" s="257"/>
      <c r="G242" s="257"/>
      <c r="H242" s="467" t="s">
        <v>320</v>
      </c>
      <c r="I242" s="328"/>
    </row>
    <row r="243" spans="1:9" s="68" customFormat="1" ht="31.5" hidden="1" x14ac:dyDescent="0.25">
      <c r="A243" s="301"/>
      <c r="B243" s="466"/>
      <c r="C243" s="334" t="s">
        <v>300</v>
      </c>
      <c r="D243" s="350" t="s">
        <v>12</v>
      </c>
      <c r="E243" s="8">
        <v>-350</v>
      </c>
      <c r="F243" s="260"/>
      <c r="G243" s="260"/>
      <c r="H243" s="468"/>
      <c r="I243" s="328"/>
    </row>
    <row r="244" spans="1:9" s="68" customFormat="1" ht="31.5" hidden="1" x14ac:dyDescent="0.25">
      <c r="A244" s="301"/>
      <c r="B244" s="236" t="s">
        <v>318</v>
      </c>
      <c r="C244" s="334" t="s">
        <v>314</v>
      </c>
      <c r="D244" s="350" t="s">
        <v>12</v>
      </c>
      <c r="E244" s="8">
        <v>-1995.6</v>
      </c>
      <c r="F244" s="274"/>
      <c r="G244" s="274"/>
      <c r="H244" s="469"/>
      <c r="I244" s="328"/>
    </row>
    <row r="245" spans="1:9" s="68" customFormat="1" ht="47.25" hidden="1" x14ac:dyDescent="0.25">
      <c r="A245" s="301"/>
      <c r="B245" s="207" t="s">
        <v>97</v>
      </c>
      <c r="C245" s="334" t="s">
        <v>305</v>
      </c>
      <c r="D245" s="350" t="s">
        <v>12</v>
      </c>
      <c r="E245" s="8">
        <v>350</v>
      </c>
      <c r="F245" s="8"/>
      <c r="G245" s="8"/>
      <c r="H245" s="250" t="s">
        <v>323</v>
      </c>
      <c r="I245" s="328"/>
    </row>
    <row r="246" spans="1:9" s="68" customFormat="1" ht="47.25" hidden="1" x14ac:dyDescent="0.25">
      <c r="A246" s="301"/>
      <c r="B246" s="212" t="s">
        <v>97</v>
      </c>
      <c r="C246" s="334" t="s">
        <v>315</v>
      </c>
      <c r="D246" s="350" t="s">
        <v>12</v>
      </c>
      <c r="E246" s="8">
        <v>750</v>
      </c>
      <c r="F246" s="8"/>
      <c r="G246" s="8"/>
      <c r="H246" s="250" t="s">
        <v>321</v>
      </c>
      <c r="I246" s="328"/>
    </row>
    <row r="247" spans="1:9" s="68" customFormat="1" ht="31.5" hidden="1" x14ac:dyDescent="0.25">
      <c r="A247" s="301"/>
      <c r="B247" s="236" t="s">
        <v>319</v>
      </c>
      <c r="C247" s="334" t="s">
        <v>316</v>
      </c>
      <c r="D247" s="350" t="s">
        <v>12</v>
      </c>
      <c r="E247" s="8">
        <v>1995.6</v>
      </c>
      <c r="F247" s="8"/>
      <c r="G247" s="8"/>
      <c r="H247" s="250" t="s">
        <v>322</v>
      </c>
      <c r="I247" s="328"/>
    </row>
    <row r="248" spans="1:9" s="68" customFormat="1" ht="15.75" hidden="1" x14ac:dyDescent="0.25">
      <c r="A248" s="301"/>
      <c r="B248" s="461"/>
      <c r="C248" s="14"/>
      <c r="D248" s="345" t="s">
        <v>12</v>
      </c>
      <c r="E248" s="237"/>
      <c r="F248" s="237"/>
      <c r="G248" s="237"/>
      <c r="H248" s="323"/>
      <c r="I248" s="328"/>
    </row>
    <row r="249" spans="1:9" s="68" customFormat="1" ht="15.75" hidden="1" x14ac:dyDescent="0.25">
      <c r="A249" s="301"/>
      <c r="B249" s="461"/>
      <c r="C249" s="14"/>
      <c r="D249" s="345" t="s">
        <v>12</v>
      </c>
      <c r="E249" s="237"/>
      <c r="F249" s="237"/>
      <c r="G249" s="237"/>
      <c r="H249" s="323"/>
      <c r="I249" s="328"/>
    </row>
    <row r="250" spans="1:9" s="68" customFormat="1" ht="15.75" hidden="1" x14ac:dyDescent="0.25">
      <c r="A250" s="301"/>
      <c r="B250" s="461"/>
      <c r="C250" s="14"/>
      <c r="D250" s="345" t="s">
        <v>12</v>
      </c>
      <c r="E250" s="237"/>
      <c r="F250" s="237"/>
      <c r="G250" s="237"/>
      <c r="H250" s="323"/>
      <c r="I250" s="328"/>
    </row>
    <row r="251" spans="1:9" s="68" customFormat="1" ht="15.75" hidden="1" x14ac:dyDescent="0.25">
      <c r="A251" s="301"/>
      <c r="B251" s="461"/>
      <c r="C251" s="14"/>
      <c r="D251" s="345" t="s">
        <v>12</v>
      </c>
      <c r="E251" s="237"/>
      <c r="F251" s="237"/>
      <c r="G251" s="237"/>
      <c r="H251" s="323"/>
      <c r="I251" s="328"/>
    </row>
    <row r="252" spans="1:9" s="68" customFormat="1" ht="15.75" hidden="1" x14ac:dyDescent="0.25">
      <c r="A252" s="301"/>
      <c r="B252" s="461"/>
      <c r="C252" s="14"/>
      <c r="D252" s="345" t="s">
        <v>12</v>
      </c>
      <c r="E252" s="237"/>
      <c r="F252" s="237"/>
      <c r="G252" s="237"/>
      <c r="H252" s="323"/>
      <c r="I252" s="328"/>
    </row>
    <row r="253" spans="1:9" s="68" customFormat="1" ht="15.75" hidden="1" x14ac:dyDescent="0.25">
      <c r="A253" s="301"/>
      <c r="B253" s="206"/>
      <c r="C253" s="221" t="s">
        <v>3</v>
      </c>
      <c r="D253" s="222" t="s">
        <v>299</v>
      </c>
      <c r="E253" s="223">
        <f>SUM(E242:E252)</f>
        <v>0</v>
      </c>
      <c r="F253" s="223"/>
      <c r="G253" s="223"/>
      <c r="H253" s="83"/>
      <c r="I253" s="328"/>
    </row>
    <row r="254" spans="1:9" s="68" customFormat="1" ht="31.5" hidden="1" x14ac:dyDescent="0.25">
      <c r="A254" s="301"/>
      <c r="B254" s="120"/>
      <c r="C254" s="121"/>
      <c r="D254" s="122"/>
      <c r="E254" s="124"/>
      <c r="F254" s="124"/>
      <c r="G254" s="124"/>
      <c r="H254" s="77" t="s">
        <v>179</v>
      </c>
      <c r="I254" s="328"/>
    </row>
    <row r="255" spans="1:9" s="68" customFormat="1" ht="31.5" hidden="1" x14ac:dyDescent="0.25">
      <c r="A255" s="310"/>
      <c r="B255" s="470" t="s">
        <v>178</v>
      </c>
      <c r="C255" s="136" t="s">
        <v>95</v>
      </c>
      <c r="D255" s="137" t="s">
        <v>12</v>
      </c>
      <c r="E255" s="138">
        <v>17488.64</v>
      </c>
      <c r="F255" s="281"/>
      <c r="G255" s="281"/>
      <c r="H255" s="139" t="s">
        <v>180</v>
      </c>
      <c r="I255" s="328"/>
    </row>
    <row r="256" spans="1:9" s="68" customFormat="1" ht="31.5" hidden="1" x14ac:dyDescent="0.25">
      <c r="A256" s="310"/>
      <c r="B256" s="471"/>
      <c r="C256" s="194" t="s">
        <v>96</v>
      </c>
      <c r="D256" s="55" t="s">
        <v>12</v>
      </c>
      <c r="E256" s="22">
        <v>182770</v>
      </c>
      <c r="F256" s="282"/>
      <c r="G256" s="282"/>
      <c r="H256" s="139" t="s">
        <v>176</v>
      </c>
      <c r="I256" s="328"/>
    </row>
    <row r="257" spans="1:9" s="68" customFormat="1" ht="47.25" hidden="1" x14ac:dyDescent="0.25">
      <c r="A257" s="301"/>
      <c r="B257" s="342" t="s">
        <v>22</v>
      </c>
      <c r="C257" s="136" t="s">
        <v>174</v>
      </c>
      <c r="D257" s="137" t="s">
        <v>12</v>
      </c>
      <c r="E257" s="138">
        <v>3500</v>
      </c>
      <c r="F257" s="281"/>
      <c r="G257" s="281"/>
      <c r="H257" s="139" t="s">
        <v>177</v>
      </c>
      <c r="I257" s="328"/>
    </row>
    <row r="258" spans="1:9" s="68" customFormat="1" ht="31.5" hidden="1" x14ac:dyDescent="0.25">
      <c r="A258" s="301"/>
      <c r="B258" s="408"/>
      <c r="C258" s="26" t="s">
        <v>175</v>
      </c>
      <c r="D258" s="55" t="s">
        <v>12</v>
      </c>
      <c r="E258" s="22">
        <v>60200</v>
      </c>
      <c r="F258" s="22"/>
      <c r="G258" s="22"/>
      <c r="H258" s="77" t="s">
        <v>176</v>
      </c>
      <c r="I258" s="328"/>
    </row>
    <row r="259" spans="1:9" s="68" customFormat="1" ht="31.5" hidden="1" x14ac:dyDescent="0.25">
      <c r="A259" s="301"/>
      <c r="B259" s="409"/>
      <c r="C259" s="140" t="s">
        <v>194</v>
      </c>
      <c r="D259" s="141" t="s">
        <v>12</v>
      </c>
      <c r="E259" s="116">
        <v>36000</v>
      </c>
      <c r="F259" s="116"/>
      <c r="G259" s="116"/>
      <c r="H259" s="135" t="s">
        <v>195</v>
      </c>
      <c r="I259" s="328"/>
    </row>
    <row r="260" spans="1:9" s="68" customFormat="1" ht="47.25" hidden="1" x14ac:dyDescent="0.25">
      <c r="A260" s="301"/>
      <c r="B260" s="133" t="s">
        <v>178</v>
      </c>
      <c r="C260" s="140" t="s">
        <v>192</v>
      </c>
      <c r="D260" s="141" t="s">
        <v>12</v>
      </c>
      <c r="E260" s="142">
        <v>2667.94</v>
      </c>
      <c r="F260" s="142"/>
      <c r="G260" s="142"/>
      <c r="H260" s="135" t="s">
        <v>193</v>
      </c>
      <c r="I260" s="328"/>
    </row>
    <row r="261" spans="1:9" s="68" customFormat="1" ht="47.25" hidden="1" x14ac:dyDescent="0.25">
      <c r="A261" s="301"/>
      <c r="B261" s="340" t="s">
        <v>65</v>
      </c>
      <c r="C261" s="26" t="s">
        <v>143</v>
      </c>
      <c r="D261" s="55" t="s">
        <v>12</v>
      </c>
      <c r="E261" s="22">
        <v>60670.63</v>
      </c>
      <c r="F261" s="22"/>
      <c r="G261" s="22"/>
      <c r="H261" s="77" t="s">
        <v>184</v>
      </c>
      <c r="I261" s="328"/>
    </row>
    <row r="262" spans="1:9" s="68" customFormat="1" ht="15.75" hidden="1" x14ac:dyDescent="0.25">
      <c r="A262" s="301"/>
      <c r="B262" s="191"/>
      <c r="C262" s="52" t="s">
        <v>3</v>
      </c>
      <c r="D262" s="108" t="s">
        <v>12</v>
      </c>
      <c r="E262" s="46">
        <f>SUM(E255:E261)</f>
        <v>363297.21</v>
      </c>
      <c r="F262" s="46"/>
      <c r="G262" s="46"/>
      <c r="H262" s="54"/>
      <c r="I262" s="328"/>
    </row>
    <row r="263" spans="1:9" ht="15.75" hidden="1" x14ac:dyDescent="0.25">
      <c r="A263" s="301"/>
      <c r="B263" s="449" t="s">
        <v>29</v>
      </c>
      <c r="C263" s="450"/>
      <c r="D263" s="450"/>
      <c r="E263" s="450"/>
      <c r="F263" s="450"/>
      <c r="G263" s="450"/>
      <c r="H263" s="451"/>
      <c r="I263" s="328"/>
    </row>
    <row r="264" spans="1:9" ht="47.25" hidden="1" x14ac:dyDescent="0.25">
      <c r="A264" s="301"/>
      <c r="B264" s="356" t="s">
        <v>22</v>
      </c>
      <c r="C264" s="193" t="s">
        <v>196</v>
      </c>
      <c r="D264" s="81" t="s">
        <v>12</v>
      </c>
      <c r="E264" s="16">
        <v>-154935.96</v>
      </c>
      <c r="F264" s="16"/>
      <c r="G264" s="16"/>
      <c r="H264" s="455" t="s">
        <v>197</v>
      </c>
      <c r="I264" s="328"/>
    </row>
    <row r="265" spans="1:9" ht="48" hidden="1" thickBot="1" x14ac:dyDescent="0.3">
      <c r="A265" s="301"/>
      <c r="B265" s="162" t="s">
        <v>41</v>
      </c>
      <c r="C265" s="163" t="s">
        <v>98</v>
      </c>
      <c r="D265" s="126" t="s">
        <v>12</v>
      </c>
      <c r="E265" s="127">
        <v>154935.96</v>
      </c>
      <c r="F265" s="127"/>
      <c r="G265" s="127"/>
      <c r="H265" s="456"/>
      <c r="I265" s="328"/>
    </row>
    <row r="266" spans="1:9" ht="47.25" hidden="1" x14ac:dyDescent="0.25">
      <c r="A266" s="301"/>
      <c r="B266" s="357" t="s">
        <v>254</v>
      </c>
      <c r="C266" s="327" t="s">
        <v>248</v>
      </c>
      <c r="D266" s="123" t="s">
        <v>12</v>
      </c>
      <c r="E266" s="132">
        <v>-92194.23</v>
      </c>
      <c r="F266" s="164"/>
      <c r="G266" s="164"/>
      <c r="H266" s="457" t="s">
        <v>253</v>
      </c>
      <c r="I266" s="328"/>
    </row>
    <row r="267" spans="1:9" ht="47.25" hidden="1" x14ac:dyDescent="0.25">
      <c r="A267" s="301"/>
      <c r="B267" s="356" t="s">
        <v>86</v>
      </c>
      <c r="C267" s="334" t="s">
        <v>249</v>
      </c>
      <c r="D267" s="81" t="s">
        <v>12</v>
      </c>
      <c r="E267" s="16">
        <v>-1694.8</v>
      </c>
      <c r="F267" s="164"/>
      <c r="G267" s="164"/>
      <c r="H267" s="454"/>
      <c r="I267" s="328"/>
    </row>
    <row r="268" spans="1:9" ht="31.5" hidden="1" x14ac:dyDescent="0.25">
      <c r="A268" s="301"/>
      <c r="B268" s="356" t="s">
        <v>85</v>
      </c>
      <c r="C268" s="334" t="s">
        <v>250</v>
      </c>
      <c r="D268" s="81" t="s">
        <v>12</v>
      </c>
      <c r="E268" s="16">
        <v>-5932.77</v>
      </c>
      <c r="F268" s="164"/>
      <c r="G268" s="164"/>
      <c r="H268" s="454"/>
      <c r="I268" s="328"/>
    </row>
    <row r="269" spans="1:9" ht="47.25" hidden="1" x14ac:dyDescent="0.25">
      <c r="A269" s="301"/>
      <c r="B269" s="356" t="s">
        <v>97</v>
      </c>
      <c r="C269" s="334" t="s">
        <v>251</v>
      </c>
      <c r="D269" s="81" t="s">
        <v>12</v>
      </c>
      <c r="E269" s="16">
        <v>-215809.46</v>
      </c>
      <c r="F269" s="164"/>
      <c r="G269" s="164"/>
      <c r="H269" s="454"/>
      <c r="I269" s="328"/>
    </row>
    <row r="270" spans="1:9" ht="31.5" hidden="1" x14ac:dyDescent="0.25">
      <c r="A270" s="301"/>
      <c r="B270" s="357" t="s">
        <v>65</v>
      </c>
      <c r="C270" s="327" t="s">
        <v>252</v>
      </c>
      <c r="D270" s="123" t="s">
        <v>12</v>
      </c>
      <c r="E270" s="132">
        <v>315631.26</v>
      </c>
      <c r="F270" s="132"/>
      <c r="G270" s="132"/>
      <c r="H270" s="453"/>
      <c r="I270" s="328"/>
    </row>
    <row r="271" spans="1:9" ht="15.75" hidden="1" x14ac:dyDescent="0.25">
      <c r="A271" s="301"/>
      <c r="B271" s="311"/>
      <c r="C271" s="129" t="s">
        <v>3</v>
      </c>
      <c r="D271" s="130" t="s">
        <v>12</v>
      </c>
      <c r="E271" s="131">
        <f>SUM(E264:E265)</f>
        <v>0</v>
      </c>
      <c r="F271" s="131"/>
      <c r="G271" s="131"/>
      <c r="H271" s="312"/>
      <c r="I271" s="328"/>
    </row>
    <row r="272" spans="1:9" ht="15.75" hidden="1" x14ac:dyDescent="0.25">
      <c r="A272" s="301"/>
      <c r="B272" s="458" t="s">
        <v>21</v>
      </c>
      <c r="C272" s="6" t="s">
        <v>5</v>
      </c>
      <c r="D272" s="81" t="s">
        <v>1</v>
      </c>
      <c r="E272" s="16">
        <v>-19135</v>
      </c>
      <c r="F272" s="148"/>
      <c r="G272" s="148"/>
      <c r="H272" s="433" t="s">
        <v>222</v>
      </c>
      <c r="I272" s="328"/>
    </row>
    <row r="273" spans="1:9" ht="15.75" hidden="1" x14ac:dyDescent="0.25">
      <c r="A273" s="301"/>
      <c r="B273" s="459"/>
      <c r="C273" s="6" t="s">
        <v>7</v>
      </c>
      <c r="D273" s="81" t="s">
        <v>1</v>
      </c>
      <c r="E273" s="16">
        <v>19135</v>
      </c>
      <c r="F273" s="132"/>
      <c r="G273" s="132"/>
      <c r="H273" s="432"/>
      <c r="I273" s="328"/>
    </row>
    <row r="274" spans="1:9" ht="15.75" hidden="1" x14ac:dyDescent="0.25">
      <c r="A274" s="301"/>
      <c r="B274" s="345"/>
      <c r="C274" s="1" t="s">
        <v>3</v>
      </c>
      <c r="D274" s="82" t="s">
        <v>1</v>
      </c>
      <c r="E274" s="18">
        <f>E272+E273</f>
        <v>0</v>
      </c>
      <c r="F274" s="18"/>
      <c r="G274" s="18"/>
      <c r="H274" s="83"/>
      <c r="I274" s="328"/>
    </row>
    <row r="275" spans="1:9" ht="15.75" hidden="1" x14ac:dyDescent="0.25">
      <c r="A275" s="301"/>
      <c r="B275" s="449" t="s">
        <v>23</v>
      </c>
      <c r="C275" s="450"/>
      <c r="D275" s="450"/>
      <c r="E275" s="450"/>
      <c r="F275" s="450"/>
      <c r="G275" s="450"/>
      <c r="H275" s="451"/>
      <c r="I275" s="328"/>
    </row>
    <row r="276" spans="1:9" ht="15.75" hidden="1" x14ac:dyDescent="0.25">
      <c r="A276" s="301"/>
      <c r="B276" s="433" t="s">
        <v>21</v>
      </c>
      <c r="C276" s="6" t="s">
        <v>6</v>
      </c>
      <c r="D276" s="81" t="s">
        <v>1</v>
      </c>
      <c r="E276" s="16">
        <v>283408.62</v>
      </c>
      <c r="F276" s="148"/>
      <c r="G276" s="148"/>
      <c r="H276" s="433" t="s">
        <v>223</v>
      </c>
      <c r="I276" s="328"/>
    </row>
    <row r="277" spans="1:9" ht="15.75" hidden="1" x14ac:dyDescent="0.25">
      <c r="A277" s="301"/>
      <c r="B277" s="452"/>
      <c r="C277" s="6" t="s">
        <v>7</v>
      </c>
      <c r="D277" s="81" t="s">
        <v>1</v>
      </c>
      <c r="E277" s="16">
        <v>66454.38</v>
      </c>
      <c r="F277" s="132"/>
      <c r="G277" s="132"/>
      <c r="H277" s="432"/>
      <c r="I277" s="328"/>
    </row>
    <row r="278" spans="1:9" ht="110.25" hidden="1" x14ac:dyDescent="0.25">
      <c r="A278" s="301"/>
      <c r="B278" s="151" t="s">
        <v>109</v>
      </c>
      <c r="C278" s="6" t="s">
        <v>108</v>
      </c>
      <c r="D278" s="81" t="s">
        <v>1</v>
      </c>
      <c r="E278" s="16">
        <v>279622.40999999997</v>
      </c>
      <c r="F278" s="132"/>
      <c r="G278" s="132"/>
      <c r="H278" s="352" t="s">
        <v>229</v>
      </c>
      <c r="I278" s="328"/>
    </row>
    <row r="279" spans="1:9" ht="15.75" hidden="1" x14ac:dyDescent="0.25">
      <c r="A279" s="301"/>
      <c r="B279" s="151"/>
      <c r="C279" s="1" t="s">
        <v>3</v>
      </c>
      <c r="D279" s="82" t="s">
        <v>1</v>
      </c>
      <c r="E279" s="63">
        <f>E276+E277+E278</f>
        <v>629485.40999999992</v>
      </c>
      <c r="F279" s="63"/>
      <c r="G279" s="63"/>
      <c r="H279" s="290"/>
      <c r="I279" s="328"/>
    </row>
    <row r="280" spans="1:9" ht="15.75" hidden="1" x14ac:dyDescent="0.25">
      <c r="A280" s="301"/>
      <c r="B280" s="449" t="s">
        <v>28</v>
      </c>
      <c r="C280" s="450"/>
      <c r="D280" s="450"/>
      <c r="E280" s="450"/>
      <c r="F280" s="450"/>
      <c r="G280" s="450"/>
      <c r="H280" s="451"/>
      <c r="I280" s="328"/>
    </row>
    <row r="281" spans="1:9" ht="15.75" hidden="1" x14ac:dyDescent="0.25">
      <c r="A281" s="301"/>
      <c r="B281" s="427" t="s">
        <v>20</v>
      </c>
      <c r="C281" s="15" t="s">
        <v>221</v>
      </c>
      <c r="D281" s="15" t="s">
        <v>1</v>
      </c>
      <c r="E281" s="16">
        <v>-47338.07</v>
      </c>
      <c r="F281" s="148"/>
      <c r="G281" s="148"/>
      <c r="H281" s="427" t="s">
        <v>224</v>
      </c>
      <c r="I281" s="328"/>
    </row>
    <row r="282" spans="1:9" ht="15.75" hidden="1" x14ac:dyDescent="0.25">
      <c r="A282" s="301"/>
      <c r="B282" s="453"/>
      <c r="C282" s="15" t="s">
        <v>45</v>
      </c>
      <c r="D282" s="15" t="s">
        <v>1</v>
      </c>
      <c r="E282" s="16">
        <v>-12515.93</v>
      </c>
      <c r="F282" s="164"/>
      <c r="G282" s="164"/>
      <c r="H282" s="454"/>
      <c r="I282" s="328"/>
    </row>
    <row r="283" spans="1:9" ht="220.5" hidden="1" x14ac:dyDescent="0.25">
      <c r="A283" s="301"/>
      <c r="B283" s="200" t="s">
        <v>54</v>
      </c>
      <c r="C283" s="15" t="s">
        <v>53</v>
      </c>
      <c r="D283" s="15" t="s">
        <v>1</v>
      </c>
      <c r="E283" s="16">
        <v>-50100</v>
      </c>
      <c r="F283" s="164"/>
      <c r="G283" s="164"/>
      <c r="H283" s="454"/>
      <c r="I283" s="328"/>
    </row>
    <row r="284" spans="1:9" ht="126" hidden="1" x14ac:dyDescent="0.25">
      <c r="A284" s="301"/>
      <c r="B284" s="200" t="s">
        <v>59</v>
      </c>
      <c r="C284" s="15" t="s">
        <v>58</v>
      </c>
      <c r="D284" s="15" t="s">
        <v>1</v>
      </c>
      <c r="E284" s="16">
        <v>-878025.99</v>
      </c>
      <c r="F284" s="132"/>
      <c r="G284" s="132"/>
      <c r="H284" s="453"/>
      <c r="I284" s="328"/>
    </row>
    <row r="285" spans="1:9" ht="110.25" hidden="1" x14ac:dyDescent="0.25">
      <c r="A285" s="301"/>
      <c r="B285" s="171" t="s">
        <v>267</v>
      </c>
      <c r="C285" s="186" t="s">
        <v>266</v>
      </c>
      <c r="D285" s="186" t="s">
        <v>1</v>
      </c>
      <c r="E285" s="187">
        <f>-39537.64-11941.36</f>
        <v>-51479</v>
      </c>
      <c r="F285" s="187"/>
      <c r="G285" s="187"/>
      <c r="H285" s="361" t="s">
        <v>268</v>
      </c>
      <c r="I285" s="328"/>
    </row>
    <row r="286" spans="1:9" ht="15.75" hidden="1" x14ac:dyDescent="0.25">
      <c r="A286" s="301"/>
      <c r="B286" s="143"/>
      <c r="C286" s="129" t="s">
        <v>3</v>
      </c>
      <c r="D286" s="130" t="s">
        <v>1</v>
      </c>
      <c r="E286" s="144">
        <f>E281+E282+E283+E284+E285</f>
        <v>-1039458.99</v>
      </c>
      <c r="F286" s="144"/>
      <c r="G286" s="144"/>
      <c r="H286" s="355"/>
      <c r="I286" s="328"/>
    </row>
    <row r="287" spans="1:9" ht="63" hidden="1" x14ac:dyDescent="0.25">
      <c r="A287" s="301"/>
      <c r="B287" s="171" t="s">
        <v>41</v>
      </c>
      <c r="C287" s="90" t="s">
        <v>199</v>
      </c>
      <c r="D287" s="95" t="s">
        <v>12</v>
      </c>
      <c r="E287" s="93">
        <v>-5335.88</v>
      </c>
      <c r="F287" s="93"/>
      <c r="G287" s="93"/>
      <c r="H287" s="90" t="s">
        <v>216</v>
      </c>
      <c r="I287" s="328"/>
    </row>
    <row r="288" spans="1:9" ht="47.25" hidden="1" x14ac:dyDescent="0.25">
      <c r="A288" s="301"/>
      <c r="B288" s="171" t="s">
        <v>254</v>
      </c>
      <c r="C288" s="188" t="s">
        <v>8</v>
      </c>
      <c r="D288" s="186" t="s">
        <v>12</v>
      </c>
      <c r="E288" s="187">
        <v>-4628.8</v>
      </c>
      <c r="F288" s="187"/>
      <c r="G288" s="187"/>
      <c r="H288" s="90" t="s">
        <v>281</v>
      </c>
      <c r="I288" s="328"/>
    </row>
    <row r="289" spans="1:9" ht="15.75" hidden="1" x14ac:dyDescent="0.25">
      <c r="A289" s="301"/>
      <c r="B289" s="353"/>
      <c r="C289" s="129" t="s">
        <v>3</v>
      </c>
      <c r="D289" s="130" t="s">
        <v>12</v>
      </c>
      <c r="E289" s="144">
        <f>SUM(E287:E288)</f>
        <v>-9964.68</v>
      </c>
      <c r="F289" s="144"/>
      <c r="G289" s="144"/>
      <c r="H289" s="325"/>
      <c r="I289" s="328"/>
    </row>
    <row r="290" spans="1:9" ht="15.75" hidden="1" x14ac:dyDescent="0.25">
      <c r="A290" s="301"/>
      <c r="B290" s="434" t="s">
        <v>296</v>
      </c>
      <c r="C290" s="435"/>
      <c r="D290" s="435"/>
      <c r="E290" s="435"/>
      <c r="F290" s="435"/>
      <c r="G290" s="435"/>
      <c r="H290" s="436"/>
      <c r="I290" s="328"/>
    </row>
    <row r="291" spans="1:9" ht="15.75" hidden="1" x14ac:dyDescent="0.25">
      <c r="A291" s="301"/>
      <c r="B291" s="143"/>
      <c r="C291" s="209"/>
      <c r="D291" s="123" t="s">
        <v>12</v>
      </c>
      <c r="E291" s="132"/>
      <c r="F291" s="132"/>
      <c r="G291" s="132"/>
      <c r="H291" s="339"/>
      <c r="I291" s="328"/>
    </row>
    <row r="292" spans="1:9" ht="15.75" hidden="1" x14ac:dyDescent="0.25">
      <c r="A292" s="301"/>
      <c r="B292" s="202"/>
      <c r="C292" s="334"/>
      <c r="D292" s="204" t="s">
        <v>12</v>
      </c>
      <c r="E292" s="8"/>
      <c r="F292" s="8"/>
      <c r="G292" s="8"/>
      <c r="H292" s="323"/>
      <c r="I292" s="328"/>
    </row>
    <row r="293" spans="1:9" ht="15.75" hidden="1" x14ac:dyDescent="0.25">
      <c r="A293" s="301"/>
      <c r="B293" s="210"/>
      <c r="C293" s="218" t="s">
        <v>3</v>
      </c>
      <c r="D293" s="219" t="s">
        <v>296</v>
      </c>
      <c r="E293" s="220">
        <f>SUM(E291:E292)</f>
        <v>0</v>
      </c>
      <c r="F293" s="220"/>
      <c r="G293" s="220"/>
      <c r="H293" s="211"/>
      <c r="I293" s="328"/>
    </row>
    <row r="294" spans="1:9" ht="15.75" hidden="1" x14ac:dyDescent="0.25">
      <c r="A294" s="301"/>
      <c r="B294" s="434" t="s">
        <v>307</v>
      </c>
      <c r="C294" s="437"/>
      <c r="D294" s="437"/>
      <c r="E294" s="437"/>
      <c r="F294" s="437"/>
      <c r="G294" s="437"/>
      <c r="H294" s="438"/>
      <c r="I294" s="328"/>
    </row>
    <row r="295" spans="1:9" ht="15.75" hidden="1" x14ac:dyDescent="0.25">
      <c r="A295" s="301"/>
      <c r="B295" s="143"/>
      <c r="C295" s="209" t="s">
        <v>308</v>
      </c>
      <c r="D295" s="123" t="s">
        <v>1</v>
      </c>
      <c r="E295" s="132"/>
      <c r="F295" s="132"/>
      <c r="G295" s="132"/>
      <c r="H295" s="339"/>
      <c r="I295" s="328"/>
    </row>
    <row r="296" spans="1:9" ht="15.75" hidden="1" x14ac:dyDescent="0.25">
      <c r="A296" s="301"/>
      <c r="B296" s="143"/>
      <c r="C296" s="209" t="s">
        <v>311</v>
      </c>
      <c r="D296" s="123" t="s">
        <v>12</v>
      </c>
      <c r="E296" s="132"/>
      <c r="F296" s="132"/>
      <c r="G296" s="132"/>
      <c r="H296" s="339"/>
      <c r="I296" s="328"/>
    </row>
    <row r="297" spans="1:9" ht="15.75" hidden="1" x14ac:dyDescent="0.25">
      <c r="A297" s="301"/>
      <c r="B297" s="143"/>
      <c r="C297" s="209" t="s">
        <v>309</v>
      </c>
      <c r="D297" s="123" t="s">
        <v>1</v>
      </c>
      <c r="E297" s="132"/>
      <c r="F297" s="132"/>
      <c r="G297" s="132"/>
      <c r="H297" s="339"/>
      <c r="I297" s="328"/>
    </row>
    <row r="298" spans="1:9" ht="15.75" hidden="1" x14ac:dyDescent="0.25">
      <c r="A298" s="301"/>
      <c r="B298" s="242"/>
      <c r="C298" s="218" t="s">
        <v>3</v>
      </c>
      <c r="D298" s="219" t="s">
        <v>293</v>
      </c>
      <c r="E298" s="244">
        <f>SUM(E295:E297)</f>
        <v>0</v>
      </c>
      <c r="F298" s="244"/>
      <c r="G298" s="244"/>
      <c r="H298" s="243"/>
      <c r="I298" s="328"/>
    </row>
    <row r="299" spans="1:9" ht="15.75" hidden="1" x14ac:dyDescent="0.25">
      <c r="A299" s="301"/>
      <c r="B299" s="332" t="s">
        <v>10</v>
      </c>
      <c r="C299" s="86"/>
      <c r="D299" s="86"/>
      <c r="E299" s="84">
        <f>E253+E293+E298</f>
        <v>0</v>
      </c>
      <c r="F299" s="84"/>
      <c r="G299" s="84"/>
      <c r="H299" s="78"/>
      <c r="I299" s="328"/>
    </row>
    <row r="300" spans="1:9" ht="15.75" hidden="1" x14ac:dyDescent="0.25">
      <c r="A300" s="301"/>
      <c r="B300" s="439" t="s">
        <v>187</v>
      </c>
      <c r="C300" s="440"/>
      <c r="D300" s="440"/>
      <c r="E300" s="440"/>
      <c r="F300" s="440"/>
      <c r="G300" s="440"/>
      <c r="H300" s="441"/>
      <c r="I300" s="328"/>
    </row>
    <row r="301" spans="1:9" ht="15.75" hidden="1" x14ac:dyDescent="0.25">
      <c r="A301" s="301"/>
      <c r="B301" s="442" t="s">
        <v>23</v>
      </c>
      <c r="C301" s="443"/>
      <c r="D301" s="443"/>
      <c r="E301" s="443"/>
      <c r="F301" s="443"/>
      <c r="G301" s="443"/>
      <c r="H301" s="444"/>
      <c r="I301" s="328"/>
    </row>
    <row r="302" spans="1:9" ht="78.75" hidden="1" x14ac:dyDescent="0.25">
      <c r="A302" s="301"/>
      <c r="B302" s="195" t="s">
        <v>186</v>
      </c>
      <c r="C302" s="99" t="s">
        <v>79</v>
      </c>
      <c r="D302" s="141" t="s">
        <v>12</v>
      </c>
      <c r="E302" s="100">
        <v>104432.36</v>
      </c>
      <c r="F302" s="100"/>
      <c r="G302" s="100"/>
      <c r="H302" s="196" t="s">
        <v>185</v>
      </c>
      <c r="I302" s="328"/>
    </row>
    <row r="303" spans="1:9" ht="94.5" hidden="1" x14ac:dyDescent="0.25">
      <c r="A303" s="301"/>
      <c r="B303" s="195" t="s">
        <v>38</v>
      </c>
      <c r="C303" s="99" t="s">
        <v>190</v>
      </c>
      <c r="D303" s="141" t="s">
        <v>12</v>
      </c>
      <c r="E303" s="100">
        <v>10000</v>
      </c>
      <c r="F303" s="100"/>
      <c r="G303" s="100"/>
      <c r="H303" s="196" t="s">
        <v>191</v>
      </c>
      <c r="I303" s="328"/>
    </row>
    <row r="304" spans="1:9" ht="15.75" hidden="1" x14ac:dyDescent="0.25">
      <c r="A304" s="301"/>
      <c r="B304" s="321"/>
      <c r="C304" s="53" t="s">
        <v>3</v>
      </c>
      <c r="D304" s="53" t="s">
        <v>12</v>
      </c>
      <c r="E304" s="76">
        <f>E302+E303</f>
        <v>114432.36</v>
      </c>
      <c r="F304" s="76"/>
      <c r="G304" s="76"/>
      <c r="H304" s="56"/>
      <c r="I304" s="328"/>
    </row>
    <row r="305" spans="1:9" ht="15.75" hidden="1" x14ac:dyDescent="0.25">
      <c r="A305" s="301"/>
      <c r="B305" s="445" t="s">
        <v>30</v>
      </c>
      <c r="C305" s="446"/>
      <c r="D305" s="447"/>
      <c r="E305" s="109">
        <f>E304</f>
        <v>114432.36</v>
      </c>
      <c r="F305" s="109"/>
      <c r="G305" s="109"/>
      <c r="H305" s="78"/>
      <c r="I305" s="328"/>
    </row>
    <row r="306" spans="1:9" ht="33" customHeight="1" x14ac:dyDescent="0.25">
      <c r="A306" s="349"/>
      <c r="B306" s="448" t="s">
        <v>343</v>
      </c>
      <c r="C306" s="448"/>
      <c r="D306" s="448"/>
      <c r="E306" s="448"/>
      <c r="F306" s="448"/>
      <c r="G306" s="448"/>
      <c r="H306" s="448"/>
      <c r="I306" s="328"/>
    </row>
    <row r="307" spans="1:9" ht="15" hidden="1" customHeight="1" x14ac:dyDescent="0.25">
      <c r="A307" s="349"/>
      <c r="B307" s="425" t="s">
        <v>23</v>
      </c>
      <c r="C307" s="426"/>
      <c r="D307" s="426"/>
      <c r="E307" s="426"/>
      <c r="F307" s="426"/>
      <c r="G307" s="426"/>
      <c r="H307" s="426"/>
      <c r="I307" s="426"/>
    </row>
    <row r="308" spans="1:9" ht="98.25" hidden="1" customHeight="1" x14ac:dyDescent="0.25">
      <c r="A308" s="349"/>
      <c r="B308" s="92" t="s">
        <v>81</v>
      </c>
      <c r="C308" s="95" t="s">
        <v>71</v>
      </c>
      <c r="D308" s="94" t="s">
        <v>1</v>
      </c>
      <c r="E308" s="93">
        <v>4133000</v>
      </c>
      <c r="F308" s="93"/>
      <c r="G308" s="93"/>
      <c r="H308" s="92" t="s">
        <v>277</v>
      </c>
      <c r="I308" s="328"/>
    </row>
    <row r="309" spans="1:9" ht="15" hidden="1" customHeight="1" x14ac:dyDescent="0.25">
      <c r="A309" s="349"/>
      <c r="B309" s="336"/>
      <c r="C309" s="2" t="s">
        <v>3</v>
      </c>
      <c r="D309" s="2" t="s">
        <v>1</v>
      </c>
      <c r="E309" s="63">
        <f>E308</f>
        <v>4133000</v>
      </c>
      <c r="F309" s="63"/>
      <c r="G309" s="63"/>
      <c r="H309" s="102"/>
      <c r="I309" s="328"/>
    </row>
    <row r="310" spans="1:9" ht="133.5" hidden="1" customHeight="1" x14ac:dyDescent="0.25">
      <c r="A310" s="349"/>
      <c r="B310" s="92" t="s">
        <v>165</v>
      </c>
      <c r="C310" s="88" t="s">
        <v>80</v>
      </c>
      <c r="D310" s="88" t="s">
        <v>12</v>
      </c>
      <c r="E310" s="93">
        <f>63000+176504.39</f>
        <v>239504.39</v>
      </c>
      <c r="F310" s="93"/>
      <c r="G310" s="93"/>
      <c r="H310" s="90" t="s">
        <v>280</v>
      </c>
      <c r="I310" s="328"/>
    </row>
    <row r="311" spans="1:9" ht="15.75" hidden="1" customHeight="1" x14ac:dyDescent="0.25">
      <c r="A311" s="349"/>
      <c r="B311" s="336"/>
      <c r="C311" s="2" t="s">
        <v>3</v>
      </c>
      <c r="D311" s="2" t="s">
        <v>12</v>
      </c>
      <c r="E311" s="63">
        <f>E310</f>
        <v>239504.39</v>
      </c>
      <c r="F311" s="63"/>
      <c r="G311" s="63"/>
      <c r="H311" s="102"/>
      <c r="I311" s="328"/>
    </row>
    <row r="312" spans="1:9" ht="15.75" hidden="1" x14ac:dyDescent="0.25">
      <c r="A312" s="425" t="s">
        <v>29</v>
      </c>
      <c r="B312" s="426"/>
      <c r="C312" s="426"/>
      <c r="D312" s="426"/>
      <c r="E312" s="426"/>
      <c r="F312" s="426"/>
      <c r="G312" s="426"/>
      <c r="H312" s="426"/>
      <c r="I312" s="328"/>
    </row>
    <row r="313" spans="1:9" ht="15.75" hidden="1" x14ac:dyDescent="0.25">
      <c r="A313" s="32"/>
      <c r="B313" s="344"/>
      <c r="C313" s="4"/>
      <c r="D313" s="4" t="s">
        <v>1</v>
      </c>
      <c r="E313" s="5"/>
      <c r="F313" s="5"/>
      <c r="G313" s="5"/>
      <c r="H313" s="31"/>
      <c r="I313" s="328"/>
    </row>
    <row r="314" spans="1:9" ht="15.75" hidden="1" x14ac:dyDescent="0.25">
      <c r="A314" s="32"/>
      <c r="B314" s="296"/>
      <c r="C314" s="32"/>
      <c r="D314" s="4" t="s">
        <v>1</v>
      </c>
      <c r="E314" s="5"/>
      <c r="F314" s="5"/>
      <c r="G314" s="5"/>
      <c r="H314" s="31"/>
      <c r="I314" s="328"/>
    </row>
    <row r="315" spans="1:9" ht="15.75" hidden="1" x14ac:dyDescent="0.25">
      <c r="A315" s="32"/>
      <c r="B315" s="296"/>
      <c r="C315" s="33" t="s">
        <v>3</v>
      </c>
      <c r="D315" s="34" t="s">
        <v>1</v>
      </c>
      <c r="E315" s="30">
        <f>SUM(E313:E314)</f>
        <v>0</v>
      </c>
      <c r="F315" s="30"/>
      <c r="G315" s="30"/>
      <c r="H315" s="35"/>
      <c r="I315" s="328"/>
    </row>
    <row r="316" spans="1:9" ht="103.5" hidden="1" customHeight="1" x14ac:dyDescent="0.25">
      <c r="A316" s="32"/>
      <c r="B316" s="359"/>
      <c r="C316" s="4"/>
      <c r="D316" s="4" t="s">
        <v>2</v>
      </c>
      <c r="E316" s="5"/>
      <c r="F316" s="5"/>
      <c r="G316" s="5"/>
      <c r="H316" s="362"/>
      <c r="I316" s="328"/>
    </row>
    <row r="317" spans="1:9" ht="108.75" hidden="1" customHeight="1" x14ac:dyDescent="0.25">
      <c r="A317" s="32"/>
      <c r="B317" s="359"/>
      <c r="C317" s="4"/>
      <c r="D317" s="4" t="s">
        <v>2</v>
      </c>
      <c r="E317" s="5"/>
      <c r="F317" s="5"/>
      <c r="G317" s="5"/>
      <c r="H317" s="359"/>
      <c r="I317" s="328"/>
    </row>
    <row r="318" spans="1:9" ht="100.5" hidden="1" customHeight="1" x14ac:dyDescent="0.25">
      <c r="A318" s="32"/>
      <c r="B318" s="359"/>
      <c r="C318" s="4"/>
      <c r="D318" s="4" t="s">
        <v>2</v>
      </c>
      <c r="E318" s="5"/>
      <c r="F318" s="5"/>
      <c r="G318" s="5"/>
      <c r="H318" s="359"/>
      <c r="I318" s="328"/>
    </row>
    <row r="319" spans="1:9" ht="15.75" hidden="1" x14ac:dyDescent="0.25">
      <c r="A319" s="32"/>
      <c r="B319" s="359"/>
      <c r="C319" s="4"/>
      <c r="D319" s="4" t="s">
        <v>2</v>
      </c>
      <c r="E319" s="5"/>
      <c r="F319" s="5"/>
      <c r="G319" s="5"/>
      <c r="H319" s="31"/>
      <c r="I319" s="328"/>
    </row>
    <row r="320" spans="1:9" ht="15.75" hidden="1" x14ac:dyDescent="0.25">
      <c r="A320" s="32"/>
      <c r="B320" s="41"/>
      <c r="C320" s="41"/>
      <c r="D320" s="4" t="s">
        <v>2</v>
      </c>
      <c r="E320" s="345"/>
      <c r="F320" s="345"/>
      <c r="G320" s="345"/>
      <c r="H320" s="41"/>
      <c r="I320" s="328"/>
    </row>
    <row r="321" spans="1:9" ht="15.75" hidden="1" x14ac:dyDescent="0.25">
      <c r="A321" s="32"/>
      <c r="B321" s="359"/>
      <c r="C321" s="4"/>
      <c r="D321" s="4" t="s">
        <v>2</v>
      </c>
      <c r="E321" s="5"/>
      <c r="F321" s="5"/>
      <c r="G321" s="5"/>
      <c r="H321" s="31"/>
      <c r="I321" s="328"/>
    </row>
    <row r="322" spans="1:9" ht="15.75" hidden="1" x14ac:dyDescent="0.25">
      <c r="A322" s="32"/>
      <c r="B322" s="359"/>
      <c r="C322" s="4"/>
      <c r="D322" s="4" t="s">
        <v>2</v>
      </c>
      <c r="E322" s="5"/>
      <c r="F322" s="5"/>
      <c r="G322" s="5"/>
      <c r="H322" s="74"/>
      <c r="I322" s="328"/>
    </row>
    <row r="323" spans="1:9" ht="15.75" hidden="1" x14ac:dyDescent="0.25">
      <c r="A323" s="32"/>
      <c r="B323" s="359"/>
      <c r="C323" s="4"/>
      <c r="D323" s="4" t="s">
        <v>2</v>
      </c>
      <c r="E323" s="5"/>
      <c r="F323" s="5"/>
      <c r="G323" s="5"/>
      <c r="H323" s="74"/>
      <c r="I323" s="328"/>
    </row>
    <row r="324" spans="1:9" ht="47.25" hidden="1" x14ac:dyDescent="0.25">
      <c r="A324" s="32"/>
      <c r="B324" s="356" t="s">
        <v>87</v>
      </c>
      <c r="C324" s="62" t="s">
        <v>205</v>
      </c>
      <c r="D324" s="61" t="s">
        <v>2</v>
      </c>
      <c r="E324" s="16">
        <v>-60701.77</v>
      </c>
      <c r="F324" s="148"/>
      <c r="G324" s="148"/>
      <c r="H324" s="427" t="s">
        <v>217</v>
      </c>
      <c r="I324" s="328"/>
    </row>
    <row r="325" spans="1:9" ht="47.25" hidden="1" x14ac:dyDescent="0.25">
      <c r="A325" s="32"/>
      <c r="B325" s="356" t="s">
        <v>210</v>
      </c>
      <c r="C325" s="62" t="s">
        <v>206</v>
      </c>
      <c r="D325" s="61" t="s">
        <v>2</v>
      </c>
      <c r="E325" s="16">
        <v>-85.03</v>
      </c>
      <c r="F325" s="164"/>
      <c r="G325" s="164"/>
      <c r="H325" s="428"/>
      <c r="I325" s="328"/>
    </row>
    <row r="326" spans="1:9" ht="31.5" hidden="1" x14ac:dyDescent="0.25">
      <c r="A326" s="32"/>
      <c r="B326" s="356" t="s">
        <v>107</v>
      </c>
      <c r="C326" s="62" t="s">
        <v>212</v>
      </c>
      <c r="D326" s="61" t="s">
        <v>2</v>
      </c>
      <c r="E326" s="16">
        <f>-2569.2+28356</f>
        <v>25786.799999999999</v>
      </c>
      <c r="F326" s="164"/>
      <c r="G326" s="164"/>
      <c r="H326" s="429"/>
      <c r="I326" s="328"/>
    </row>
    <row r="327" spans="1:9" ht="32.25" hidden="1" thickBot="1" x14ac:dyDescent="0.3">
      <c r="A327" s="32"/>
      <c r="B327" s="162" t="s">
        <v>211</v>
      </c>
      <c r="C327" s="167" t="s">
        <v>213</v>
      </c>
      <c r="D327" s="168" t="s">
        <v>2</v>
      </c>
      <c r="E327" s="127">
        <f>-30000+65000</f>
        <v>35000</v>
      </c>
      <c r="F327" s="256"/>
      <c r="G327" s="256"/>
      <c r="H327" s="430"/>
      <c r="I327" s="328"/>
    </row>
    <row r="328" spans="1:9" ht="31.5" hidden="1" x14ac:dyDescent="0.25">
      <c r="A328" s="32"/>
      <c r="B328" s="357" t="s">
        <v>256</v>
      </c>
      <c r="C328" s="165" t="s">
        <v>50</v>
      </c>
      <c r="D328" s="166" t="s">
        <v>2</v>
      </c>
      <c r="E328" s="164">
        <v>-26683.13</v>
      </c>
      <c r="F328" s="164"/>
      <c r="G328" s="164"/>
      <c r="H328" s="431" t="s">
        <v>258</v>
      </c>
      <c r="I328" s="328"/>
    </row>
    <row r="329" spans="1:9" ht="31.5" hidden="1" x14ac:dyDescent="0.25">
      <c r="A329" s="32"/>
      <c r="B329" s="357" t="s">
        <v>140</v>
      </c>
      <c r="C329" s="146" t="s">
        <v>142</v>
      </c>
      <c r="D329" s="147" t="s">
        <v>2</v>
      </c>
      <c r="E329" s="148">
        <v>30.02</v>
      </c>
      <c r="F329" s="164"/>
      <c r="G329" s="164"/>
      <c r="H329" s="419"/>
      <c r="I329" s="328"/>
    </row>
    <row r="330" spans="1:9" ht="31.5" hidden="1" x14ac:dyDescent="0.25">
      <c r="A330" s="32"/>
      <c r="B330" s="357" t="s">
        <v>257</v>
      </c>
      <c r="C330" s="146" t="s">
        <v>255</v>
      </c>
      <c r="D330" s="147" t="s">
        <v>2</v>
      </c>
      <c r="E330" s="148">
        <v>26653.11</v>
      </c>
      <c r="F330" s="164"/>
      <c r="G330" s="164"/>
      <c r="H330" s="432"/>
      <c r="I330" s="328"/>
    </row>
    <row r="331" spans="1:9" ht="47.25" hidden="1" x14ac:dyDescent="0.25">
      <c r="A331" s="345"/>
      <c r="B331" s="354"/>
      <c r="C331" s="2" t="s">
        <v>3</v>
      </c>
      <c r="D331" s="2" t="s">
        <v>16</v>
      </c>
      <c r="E331" s="63">
        <f>E324+E326+E325+E327+E328+E329+E330</f>
        <v>0</v>
      </c>
      <c r="F331" s="63"/>
      <c r="G331" s="63"/>
      <c r="H331" s="102"/>
      <c r="I331" s="328"/>
    </row>
    <row r="332" spans="1:9" ht="33" hidden="1" customHeight="1" x14ac:dyDescent="0.25">
      <c r="A332" s="345"/>
      <c r="B332" s="69" t="s">
        <v>225</v>
      </c>
      <c r="C332" s="6" t="s">
        <v>207</v>
      </c>
      <c r="D332" s="7" t="s">
        <v>12</v>
      </c>
      <c r="E332" s="8">
        <v>-11824</v>
      </c>
      <c r="F332" s="257"/>
      <c r="G332" s="257"/>
      <c r="H332" s="433" t="s">
        <v>209</v>
      </c>
      <c r="I332" s="328"/>
    </row>
    <row r="333" spans="1:9" ht="48" hidden="1" thickBot="1" x14ac:dyDescent="0.3">
      <c r="A333" s="345"/>
      <c r="B333" s="152" t="s">
        <v>226</v>
      </c>
      <c r="C333" s="125" t="s">
        <v>208</v>
      </c>
      <c r="D333" s="153" t="s">
        <v>12</v>
      </c>
      <c r="E333" s="154">
        <v>11824</v>
      </c>
      <c r="F333" s="258"/>
      <c r="G333" s="258"/>
      <c r="H333" s="420"/>
      <c r="I333" s="328"/>
    </row>
    <row r="334" spans="1:9" ht="31.5" hidden="1" x14ac:dyDescent="0.25">
      <c r="A334" s="345"/>
      <c r="B334" s="155" t="s">
        <v>125</v>
      </c>
      <c r="C334" s="128" t="s">
        <v>150</v>
      </c>
      <c r="D334" s="156" t="s">
        <v>12</v>
      </c>
      <c r="E334" s="157">
        <v>-143910.62</v>
      </c>
      <c r="F334" s="259"/>
      <c r="G334" s="259"/>
      <c r="H334" s="418" t="s">
        <v>240</v>
      </c>
      <c r="I334" s="328"/>
    </row>
    <row r="335" spans="1:9" ht="15.75" hidden="1" x14ac:dyDescent="0.25">
      <c r="A335" s="345"/>
      <c r="B335" s="433" t="s">
        <v>167</v>
      </c>
      <c r="C335" s="6" t="s">
        <v>238</v>
      </c>
      <c r="D335" s="7" t="s">
        <v>12</v>
      </c>
      <c r="E335" s="8">
        <v>110530.43</v>
      </c>
      <c r="F335" s="260"/>
      <c r="G335" s="260"/>
      <c r="H335" s="419"/>
      <c r="I335" s="328"/>
    </row>
    <row r="336" spans="1:9" ht="16.5" hidden="1" thickBot="1" x14ac:dyDescent="0.3">
      <c r="A336" s="345"/>
      <c r="B336" s="420"/>
      <c r="C336" s="125" t="s">
        <v>239</v>
      </c>
      <c r="D336" s="153" t="s">
        <v>12</v>
      </c>
      <c r="E336" s="154">
        <v>33380.19</v>
      </c>
      <c r="F336" s="258"/>
      <c r="G336" s="258"/>
      <c r="H336" s="420"/>
      <c r="I336" s="328"/>
    </row>
    <row r="337" spans="1:9" ht="47.25" hidden="1" x14ac:dyDescent="0.25">
      <c r="A337" s="345"/>
      <c r="B337" s="173" t="s">
        <v>40</v>
      </c>
      <c r="C337" s="128" t="s">
        <v>37</v>
      </c>
      <c r="D337" s="156" t="s">
        <v>12</v>
      </c>
      <c r="E337" s="157">
        <v>-42253.38</v>
      </c>
      <c r="F337" s="259"/>
      <c r="G337" s="259"/>
      <c r="H337" s="418" t="s">
        <v>245</v>
      </c>
      <c r="I337" s="328"/>
    </row>
    <row r="338" spans="1:9" ht="31.5" hidden="1" x14ac:dyDescent="0.25">
      <c r="A338" s="345"/>
      <c r="B338" s="352" t="s">
        <v>243</v>
      </c>
      <c r="C338" s="6" t="s">
        <v>241</v>
      </c>
      <c r="D338" s="7" t="s">
        <v>12</v>
      </c>
      <c r="E338" s="8">
        <v>-30.02</v>
      </c>
      <c r="F338" s="260"/>
      <c r="G338" s="260"/>
      <c r="H338" s="419"/>
      <c r="I338" s="328"/>
    </row>
    <row r="339" spans="1:9" ht="31.5" hidden="1" x14ac:dyDescent="0.25">
      <c r="A339" s="345"/>
      <c r="B339" s="352" t="s">
        <v>244</v>
      </c>
      <c r="C339" s="6" t="s">
        <v>24</v>
      </c>
      <c r="D339" s="7" t="s">
        <v>12</v>
      </c>
      <c r="E339" s="8">
        <v>-34562.85</v>
      </c>
      <c r="F339" s="260"/>
      <c r="G339" s="260"/>
      <c r="H339" s="419"/>
      <c r="I339" s="328"/>
    </row>
    <row r="340" spans="1:9" ht="79.5" hidden="1" thickBot="1" x14ac:dyDescent="0.3">
      <c r="A340" s="345"/>
      <c r="B340" s="346" t="s">
        <v>198</v>
      </c>
      <c r="C340" s="125" t="s">
        <v>242</v>
      </c>
      <c r="D340" s="153" t="s">
        <v>12</v>
      </c>
      <c r="E340" s="154">
        <v>76846.25</v>
      </c>
      <c r="F340" s="258"/>
      <c r="G340" s="258"/>
      <c r="H340" s="420"/>
      <c r="I340" s="328"/>
    </row>
    <row r="341" spans="1:9" ht="15.75" hidden="1" x14ac:dyDescent="0.25">
      <c r="A341" s="345"/>
      <c r="B341" s="421" t="s">
        <v>125</v>
      </c>
      <c r="C341" s="175" t="s">
        <v>269</v>
      </c>
      <c r="D341" s="176" t="s">
        <v>12</v>
      </c>
      <c r="E341" s="177">
        <v>-50000</v>
      </c>
      <c r="F341" s="261"/>
      <c r="G341" s="261"/>
      <c r="H341" s="421" t="s">
        <v>272</v>
      </c>
      <c r="I341" s="328"/>
    </row>
    <row r="342" spans="1:9" ht="15.75" hidden="1" x14ac:dyDescent="0.25">
      <c r="A342" s="345"/>
      <c r="B342" s="422"/>
      <c r="C342" s="91" t="s">
        <v>270</v>
      </c>
      <c r="D342" s="88" t="s">
        <v>12</v>
      </c>
      <c r="E342" s="89">
        <v>-9000</v>
      </c>
      <c r="F342" s="262"/>
      <c r="G342" s="262"/>
      <c r="H342" s="422"/>
      <c r="I342" s="328"/>
    </row>
    <row r="343" spans="1:9" ht="15.75" hidden="1" x14ac:dyDescent="0.25">
      <c r="A343" s="345"/>
      <c r="B343" s="422"/>
      <c r="C343" s="91" t="s">
        <v>271</v>
      </c>
      <c r="D343" s="88" t="s">
        <v>12</v>
      </c>
      <c r="E343" s="89">
        <v>33500</v>
      </c>
      <c r="F343" s="262"/>
      <c r="G343" s="262"/>
      <c r="H343" s="422"/>
      <c r="I343" s="328"/>
    </row>
    <row r="344" spans="1:9" ht="16.5" hidden="1" thickBot="1" x14ac:dyDescent="0.3">
      <c r="A344" s="345"/>
      <c r="B344" s="423"/>
      <c r="C344" s="178" t="s">
        <v>150</v>
      </c>
      <c r="D344" s="179" t="s">
        <v>12</v>
      </c>
      <c r="E344" s="180">
        <v>25500</v>
      </c>
      <c r="F344" s="263"/>
      <c r="G344" s="263"/>
      <c r="H344" s="423"/>
      <c r="I344" s="328"/>
    </row>
    <row r="345" spans="1:9" ht="47.25" hidden="1" x14ac:dyDescent="0.25">
      <c r="A345" s="345"/>
      <c r="B345" s="181" t="s">
        <v>275</v>
      </c>
      <c r="C345" s="175" t="s">
        <v>4</v>
      </c>
      <c r="D345" s="176" t="s">
        <v>12</v>
      </c>
      <c r="E345" s="177">
        <v>-22246.58</v>
      </c>
      <c r="F345" s="261"/>
      <c r="G345" s="261"/>
      <c r="H345" s="421" t="s">
        <v>276</v>
      </c>
      <c r="I345" s="328"/>
    </row>
    <row r="346" spans="1:9" ht="63.75" hidden="1" thickBot="1" x14ac:dyDescent="0.3">
      <c r="A346" s="345"/>
      <c r="B346" s="347" t="s">
        <v>136</v>
      </c>
      <c r="C346" s="178" t="s">
        <v>274</v>
      </c>
      <c r="D346" s="179" t="s">
        <v>12</v>
      </c>
      <c r="E346" s="180">
        <v>22246.58</v>
      </c>
      <c r="F346" s="263"/>
      <c r="G346" s="263"/>
      <c r="H346" s="423"/>
      <c r="I346" s="328"/>
    </row>
    <row r="347" spans="1:9" ht="47.25" hidden="1" x14ac:dyDescent="0.25">
      <c r="A347" s="345"/>
      <c r="B347" s="348" t="s">
        <v>278</v>
      </c>
      <c r="C347" s="182" t="s">
        <v>4</v>
      </c>
      <c r="D347" s="183" t="s">
        <v>12</v>
      </c>
      <c r="E347" s="184">
        <v>-17172.86</v>
      </c>
      <c r="F347" s="262"/>
      <c r="G347" s="262"/>
      <c r="H347" s="421" t="s">
        <v>279</v>
      </c>
      <c r="I347" s="328"/>
    </row>
    <row r="348" spans="1:9" ht="94.5" hidden="1" x14ac:dyDescent="0.25">
      <c r="A348" s="345"/>
      <c r="B348" s="348" t="s">
        <v>38</v>
      </c>
      <c r="C348" s="91" t="s">
        <v>35</v>
      </c>
      <c r="D348" s="88" t="s">
        <v>12</v>
      </c>
      <c r="E348" s="89">
        <v>-29162.1</v>
      </c>
      <c r="F348" s="262"/>
      <c r="G348" s="262"/>
      <c r="H348" s="422"/>
      <c r="I348" s="328"/>
    </row>
    <row r="349" spans="1:9" ht="31.5" hidden="1" x14ac:dyDescent="0.25">
      <c r="A349" s="345"/>
      <c r="B349" s="348" t="s">
        <v>39</v>
      </c>
      <c r="C349" s="91" t="s">
        <v>36</v>
      </c>
      <c r="D349" s="88" t="s">
        <v>12</v>
      </c>
      <c r="E349" s="89">
        <v>-35000</v>
      </c>
      <c r="F349" s="262"/>
      <c r="G349" s="262"/>
      <c r="H349" s="422"/>
      <c r="I349" s="328"/>
    </row>
    <row r="350" spans="1:9" ht="47.25" hidden="1" x14ac:dyDescent="0.25">
      <c r="A350" s="345"/>
      <c r="B350" s="348" t="s">
        <v>40</v>
      </c>
      <c r="C350" s="91" t="s">
        <v>37</v>
      </c>
      <c r="D350" s="88" t="s">
        <v>12</v>
      </c>
      <c r="E350" s="89">
        <v>-138526.62</v>
      </c>
      <c r="F350" s="262"/>
      <c r="G350" s="262"/>
      <c r="H350" s="422"/>
      <c r="I350" s="328"/>
    </row>
    <row r="351" spans="1:9" ht="141.75" hidden="1" x14ac:dyDescent="0.25">
      <c r="A351" s="345"/>
      <c r="B351" s="348" t="s">
        <v>165</v>
      </c>
      <c r="C351" s="91" t="s">
        <v>80</v>
      </c>
      <c r="D351" s="88" t="s">
        <v>12</v>
      </c>
      <c r="E351" s="89">
        <v>219861.58</v>
      </c>
      <c r="F351" s="184"/>
      <c r="G351" s="184"/>
      <c r="H351" s="424"/>
      <c r="I351" s="328"/>
    </row>
    <row r="352" spans="1:9" ht="15.75" hidden="1" x14ac:dyDescent="0.25">
      <c r="A352" s="32"/>
      <c r="B352" s="359"/>
      <c r="C352" s="2" t="s">
        <v>3</v>
      </c>
      <c r="D352" s="2" t="s">
        <v>12</v>
      </c>
      <c r="E352" s="63">
        <f>SUM(E332:E351)</f>
        <v>0</v>
      </c>
      <c r="F352" s="63"/>
      <c r="G352" s="63"/>
      <c r="H352" s="102"/>
      <c r="I352" s="328"/>
    </row>
    <row r="353" spans="1:9" ht="31.5" hidden="1" customHeight="1" x14ac:dyDescent="0.25">
      <c r="A353" s="32"/>
      <c r="B353" s="28" t="s">
        <v>115</v>
      </c>
      <c r="C353" s="4" t="s">
        <v>18</v>
      </c>
      <c r="D353" s="75" t="s">
        <v>2</v>
      </c>
      <c r="E353" s="25">
        <f>-9532.69-80468.56</f>
        <v>-90001.25</v>
      </c>
      <c r="F353" s="264"/>
      <c r="G353" s="264"/>
      <c r="H353" s="407" t="s">
        <v>114</v>
      </c>
      <c r="I353" s="328"/>
    </row>
    <row r="354" spans="1:9" ht="31.5" hidden="1" customHeight="1" x14ac:dyDescent="0.25">
      <c r="A354" s="32"/>
      <c r="B354" s="74" t="s">
        <v>116</v>
      </c>
      <c r="C354" s="4" t="s">
        <v>50</v>
      </c>
      <c r="D354" s="75" t="s">
        <v>2</v>
      </c>
      <c r="E354" s="25">
        <v>-18751.63</v>
      </c>
      <c r="F354" s="265"/>
      <c r="G354" s="265"/>
      <c r="H354" s="408"/>
      <c r="I354" s="328"/>
    </row>
    <row r="355" spans="1:9" ht="42" hidden="1" customHeight="1" x14ac:dyDescent="0.25">
      <c r="A355" s="32"/>
      <c r="B355" s="199" t="s">
        <v>117</v>
      </c>
      <c r="C355" s="4" t="s">
        <v>118</v>
      </c>
      <c r="D355" s="75" t="s">
        <v>2</v>
      </c>
      <c r="E355" s="25">
        <f>28284.32+80468.56</f>
        <v>108752.88</v>
      </c>
      <c r="F355" s="266"/>
      <c r="G355" s="266"/>
      <c r="H355" s="409"/>
      <c r="I355" s="328"/>
    </row>
    <row r="356" spans="1:9" ht="37.5" hidden="1" customHeight="1" x14ac:dyDescent="0.25">
      <c r="A356" s="32"/>
      <c r="B356" s="189" t="s">
        <v>47</v>
      </c>
      <c r="C356" s="4" t="s">
        <v>48</v>
      </c>
      <c r="D356" s="75" t="s">
        <v>2</v>
      </c>
      <c r="E356" s="25">
        <v>-5378.2</v>
      </c>
      <c r="F356" s="264"/>
      <c r="G356" s="264"/>
      <c r="H356" s="407" t="s">
        <v>139</v>
      </c>
      <c r="I356" s="328"/>
    </row>
    <row r="357" spans="1:9" ht="39" hidden="1" customHeight="1" x14ac:dyDescent="0.25">
      <c r="A357" s="32"/>
      <c r="B357" s="74" t="s">
        <v>15</v>
      </c>
      <c r="C357" s="4" t="s">
        <v>17</v>
      </c>
      <c r="D357" s="75" t="s">
        <v>2</v>
      </c>
      <c r="E357" s="25">
        <v>-151.91</v>
      </c>
      <c r="F357" s="265"/>
      <c r="G357" s="265"/>
      <c r="H357" s="408"/>
      <c r="I357" s="328"/>
    </row>
    <row r="358" spans="1:9" ht="33.75" hidden="1" customHeight="1" x14ac:dyDescent="0.25">
      <c r="A358" s="32"/>
      <c r="B358" s="47" t="s">
        <v>138</v>
      </c>
      <c r="C358" s="4" t="s">
        <v>141</v>
      </c>
      <c r="D358" s="75" t="s">
        <v>2</v>
      </c>
      <c r="E358" s="25">
        <v>-4439.87</v>
      </c>
      <c r="F358" s="265"/>
      <c r="G358" s="265"/>
      <c r="H358" s="408"/>
      <c r="I358" s="328"/>
    </row>
    <row r="359" spans="1:9" ht="42" hidden="1" customHeight="1" x14ac:dyDescent="0.25">
      <c r="A359" s="32"/>
      <c r="B359" s="189" t="s">
        <v>140</v>
      </c>
      <c r="C359" s="4" t="s">
        <v>142</v>
      </c>
      <c r="D359" s="75" t="s">
        <v>2</v>
      </c>
      <c r="E359" s="25">
        <v>9969.98</v>
      </c>
      <c r="F359" s="266"/>
      <c r="G359" s="266"/>
      <c r="H359" s="409"/>
      <c r="I359" s="328"/>
    </row>
    <row r="360" spans="1:9" ht="32.25" hidden="1" customHeight="1" x14ac:dyDescent="0.25">
      <c r="A360" s="32"/>
      <c r="B360" s="74" t="s">
        <v>116</v>
      </c>
      <c r="C360" s="4" t="s">
        <v>50</v>
      </c>
      <c r="D360" s="75" t="s">
        <v>2</v>
      </c>
      <c r="E360" s="25">
        <v>-1.58</v>
      </c>
      <c r="F360" s="264"/>
      <c r="G360" s="264"/>
      <c r="H360" s="410" t="s">
        <v>120</v>
      </c>
      <c r="I360" s="328"/>
    </row>
    <row r="361" spans="1:9" ht="26.25" hidden="1" customHeight="1" x14ac:dyDescent="0.25">
      <c r="A361" s="32"/>
      <c r="B361" s="23" t="s">
        <v>119</v>
      </c>
      <c r="C361" s="4" t="s">
        <v>103</v>
      </c>
      <c r="D361" s="75" t="s">
        <v>2</v>
      </c>
      <c r="E361" s="25">
        <v>1.58</v>
      </c>
      <c r="F361" s="266"/>
      <c r="G361" s="266"/>
      <c r="H361" s="411"/>
      <c r="I361" s="328"/>
    </row>
    <row r="362" spans="1:9" ht="67.5" hidden="1" customHeight="1" x14ac:dyDescent="0.25">
      <c r="A362" s="32"/>
      <c r="B362" s="74" t="s">
        <v>144</v>
      </c>
      <c r="C362" s="4" t="s">
        <v>146</v>
      </c>
      <c r="D362" s="75" t="s">
        <v>2</v>
      </c>
      <c r="E362" s="25">
        <v>-106310.24</v>
      </c>
      <c r="F362" s="264"/>
      <c r="G362" s="264"/>
      <c r="H362" s="410" t="s">
        <v>148</v>
      </c>
      <c r="I362" s="328"/>
    </row>
    <row r="363" spans="1:9" ht="45" hidden="1" customHeight="1" x14ac:dyDescent="0.25">
      <c r="A363" s="32"/>
      <c r="B363" s="23" t="s">
        <v>145</v>
      </c>
      <c r="C363" s="4" t="s">
        <v>147</v>
      </c>
      <c r="D363" s="75" t="s">
        <v>2</v>
      </c>
      <c r="E363" s="25">
        <v>106310.24</v>
      </c>
      <c r="F363" s="266"/>
      <c r="G363" s="266"/>
      <c r="H363" s="411"/>
      <c r="I363" s="328"/>
    </row>
    <row r="364" spans="1:9" ht="47.25" hidden="1" x14ac:dyDescent="0.25">
      <c r="A364" s="32"/>
      <c r="B364" s="359"/>
      <c r="C364" s="34" t="s">
        <v>3</v>
      </c>
      <c r="D364" s="34" t="s">
        <v>16</v>
      </c>
      <c r="E364" s="76">
        <f>SUM(E353:E361)</f>
        <v>0</v>
      </c>
      <c r="F364" s="76"/>
      <c r="G364" s="76"/>
      <c r="H364" s="102"/>
      <c r="I364" s="328"/>
    </row>
    <row r="365" spans="1:9" ht="15" hidden="1" customHeight="1" x14ac:dyDescent="0.25">
      <c r="A365" s="32"/>
      <c r="B365" s="412" t="s">
        <v>23</v>
      </c>
      <c r="C365" s="412"/>
      <c r="D365" s="412"/>
      <c r="E365" s="412"/>
      <c r="F365" s="412"/>
      <c r="G365" s="412"/>
      <c r="H365" s="412"/>
      <c r="I365" s="328"/>
    </row>
    <row r="366" spans="1:9" ht="52.5" hidden="1" customHeight="1" x14ac:dyDescent="0.25">
      <c r="A366" s="32"/>
      <c r="B366" s="192"/>
      <c r="C366" s="37"/>
      <c r="D366" s="37" t="s">
        <v>1</v>
      </c>
      <c r="E366" s="25"/>
      <c r="F366" s="25"/>
      <c r="G366" s="25"/>
      <c r="H366" s="199"/>
      <c r="I366" s="328"/>
    </row>
    <row r="367" spans="1:9" ht="51" hidden="1" customHeight="1" x14ac:dyDescent="0.25">
      <c r="A367" s="32"/>
      <c r="B367" s="192" t="s">
        <v>69</v>
      </c>
      <c r="C367" s="37" t="s">
        <v>68</v>
      </c>
      <c r="D367" s="37" t="s">
        <v>1</v>
      </c>
      <c r="E367" s="25">
        <v>64130</v>
      </c>
      <c r="F367" s="25"/>
      <c r="G367" s="25"/>
      <c r="H367" s="359" t="s">
        <v>69</v>
      </c>
      <c r="I367" s="328"/>
    </row>
    <row r="368" spans="1:9" ht="71.25" hidden="1" customHeight="1" x14ac:dyDescent="0.25">
      <c r="A368" s="32"/>
      <c r="B368" s="359" t="s">
        <v>78</v>
      </c>
      <c r="C368" s="37" t="s">
        <v>70</v>
      </c>
      <c r="D368" s="37" t="s">
        <v>1</v>
      </c>
      <c r="E368" s="25">
        <v>1239784.6299999999</v>
      </c>
      <c r="F368" s="25"/>
      <c r="G368" s="25"/>
      <c r="H368" s="199" t="s">
        <v>78</v>
      </c>
      <c r="I368" s="328"/>
    </row>
    <row r="369" spans="1:9" ht="74.25" hidden="1" customHeight="1" x14ac:dyDescent="0.25">
      <c r="A369" s="32"/>
      <c r="B369" s="359" t="s">
        <v>129</v>
      </c>
      <c r="C369" s="37" t="s">
        <v>122</v>
      </c>
      <c r="D369" s="37" t="s">
        <v>51</v>
      </c>
      <c r="E369" s="25">
        <v>512001</v>
      </c>
      <c r="F369" s="25"/>
      <c r="G369" s="25"/>
      <c r="H369" s="199" t="s">
        <v>129</v>
      </c>
      <c r="I369" s="328"/>
    </row>
    <row r="370" spans="1:9" ht="57" hidden="1" customHeight="1" x14ac:dyDescent="0.25">
      <c r="A370" s="32"/>
      <c r="B370" s="359" t="s">
        <v>130</v>
      </c>
      <c r="C370" s="37" t="s">
        <v>123</v>
      </c>
      <c r="D370" s="37" t="s">
        <v>1</v>
      </c>
      <c r="E370" s="25">
        <v>509024.25</v>
      </c>
      <c r="F370" s="25"/>
      <c r="G370" s="25"/>
      <c r="H370" s="199" t="s">
        <v>130</v>
      </c>
      <c r="I370" s="328"/>
    </row>
    <row r="371" spans="1:9" ht="99.75" hidden="1" customHeight="1" x14ac:dyDescent="0.25">
      <c r="A371" s="32"/>
      <c r="B371" s="196" t="s">
        <v>81</v>
      </c>
      <c r="C371" s="115" t="s">
        <v>71</v>
      </c>
      <c r="D371" s="115" t="s">
        <v>1</v>
      </c>
      <c r="E371" s="100">
        <v>577000</v>
      </c>
      <c r="F371" s="100"/>
      <c r="G371" s="100"/>
      <c r="H371" s="117" t="s">
        <v>164</v>
      </c>
      <c r="I371" s="328"/>
    </row>
    <row r="372" spans="1:9" ht="31.5" hidden="1" x14ac:dyDescent="0.25">
      <c r="A372" s="32"/>
      <c r="B372" s="192"/>
      <c r="C372" s="34" t="s">
        <v>3</v>
      </c>
      <c r="D372" s="34" t="s">
        <v>168</v>
      </c>
      <c r="E372" s="76">
        <f>SUM(E366:E371)</f>
        <v>2901939.88</v>
      </c>
      <c r="F372" s="76"/>
      <c r="G372" s="76"/>
      <c r="H372" s="102"/>
      <c r="I372" s="328"/>
    </row>
    <row r="373" spans="1:9" ht="96.75" hidden="1" customHeight="1" x14ac:dyDescent="0.25">
      <c r="A373" s="32"/>
      <c r="B373" s="192" t="s">
        <v>131</v>
      </c>
      <c r="C373" s="37" t="s">
        <v>76</v>
      </c>
      <c r="D373" s="37" t="s">
        <v>12</v>
      </c>
      <c r="E373" s="25">
        <v>7110.7</v>
      </c>
      <c r="F373" s="25"/>
      <c r="G373" s="25"/>
      <c r="H373" s="358" t="s">
        <v>132</v>
      </c>
      <c r="I373" s="328"/>
    </row>
    <row r="374" spans="1:9" ht="47.25" hidden="1" x14ac:dyDescent="0.25">
      <c r="A374" s="32"/>
      <c r="B374" s="192" t="s">
        <v>78</v>
      </c>
      <c r="C374" s="37" t="s">
        <v>77</v>
      </c>
      <c r="D374" s="37" t="s">
        <v>12</v>
      </c>
      <c r="E374" s="25">
        <v>6230.07</v>
      </c>
      <c r="F374" s="25"/>
      <c r="G374" s="25"/>
      <c r="H374" s="358" t="s">
        <v>133</v>
      </c>
      <c r="I374" s="328"/>
    </row>
    <row r="375" spans="1:9" ht="102.75" hidden="1" customHeight="1" x14ac:dyDescent="0.25">
      <c r="A375" s="32"/>
      <c r="B375" s="192" t="s">
        <v>82</v>
      </c>
      <c r="C375" s="37" t="s">
        <v>83</v>
      </c>
      <c r="D375" s="37" t="s">
        <v>12</v>
      </c>
      <c r="E375" s="25">
        <v>2.5</v>
      </c>
      <c r="F375" s="25"/>
      <c r="G375" s="25"/>
      <c r="H375" s="358" t="s">
        <v>127</v>
      </c>
      <c r="I375" s="328"/>
    </row>
    <row r="376" spans="1:9" ht="141.75" hidden="1" x14ac:dyDescent="0.25">
      <c r="A376" s="32"/>
      <c r="B376" s="196" t="s">
        <v>165</v>
      </c>
      <c r="C376" s="115" t="s">
        <v>80</v>
      </c>
      <c r="D376" s="115" t="s">
        <v>12</v>
      </c>
      <c r="E376" s="100">
        <v>64111.11</v>
      </c>
      <c r="F376" s="100"/>
      <c r="G376" s="100"/>
      <c r="H376" s="195" t="s">
        <v>166</v>
      </c>
      <c r="I376" s="328"/>
    </row>
    <row r="377" spans="1:9" ht="15.75" hidden="1" x14ac:dyDescent="0.25">
      <c r="A377" s="345"/>
      <c r="B377" s="199"/>
      <c r="C377" s="24" t="s">
        <v>3</v>
      </c>
      <c r="D377" s="34" t="s">
        <v>12</v>
      </c>
      <c r="E377" s="118">
        <f>SUM(E373:E376)</f>
        <v>77454.38</v>
      </c>
      <c r="F377" s="118"/>
      <c r="G377" s="118"/>
      <c r="H377" s="27"/>
      <c r="I377" s="328"/>
    </row>
    <row r="378" spans="1:9" ht="78.75" hidden="1" x14ac:dyDescent="0.25">
      <c r="A378" s="345"/>
      <c r="B378" s="199" t="s">
        <v>152</v>
      </c>
      <c r="C378" s="14" t="s">
        <v>151</v>
      </c>
      <c r="D378" s="37" t="s">
        <v>2</v>
      </c>
      <c r="E378" s="22">
        <v>450000</v>
      </c>
      <c r="F378" s="22"/>
      <c r="G378" s="22"/>
      <c r="H378" s="199" t="s">
        <v>153</v>
      </c>
      <c r="I378" s="328"/>
    </row>
    <row r="379" spans="1:9" ht="31.5" hidden="1" x14ac:dyDescent="0.25">
      <c r="A379" s="345"/>
      <c r="B379" s="192" t="s">
        <v>172</v>
      </c>
      <c r="C379" s="14" t="s">
        <v>170</v>
      </c>
      <c r="D379" s="37" t="s">
        <v>2</v>
      </c>
      <c r="E379" s="22">
        <v>20300</v>
      </c>
      <c r="F379" s="22"/>
      <c r="G379" s="22"/>
      <c r="H379" s="192" t="s">
        <v>171</v>
      </c>
      <c r="I379" s="328"/>
    </row>
    <row r="380" spans="1:9" ht="47.25" hidden="1" x14ac:dyDescent="0.25">
      <c r="A380" s="345"/>
      <c r="B380" s="14"/>
      <c r="C380" s="24" t="s">
        <v>3</v>
      </c>
      <c r="D380" s="34" t="s">
        <v>16</v>
      </c>
      <c r="E380" s="76">
        <f>E379</f>
        <v>20300</v>
      </c>
      <c r="F380" s="76"/>
      <c r="G380" s="76"/>
      <c r="H380" s="105"/>
      <c r="I380" s="328"/>
    </row>
    <row r="381" spans="1:9" ht="15.75" hidden="1" x14ac:dyDescent="0.25">
      <c r="A381" s="413" t="s">
        <v>28</v>
      </c>
      <c r="B381" s="414"/>
      <c r="C381" s="414"/>
      <c r="D381" s="414"/>
      <c r="E381" s="414"/>
      <c r="F381" s="414"/>
      <c r="G381" s="414"/>
      <c r="H381" s="414"/>
      <c r="I381" s="328"/>
    </row>
    <row r="382" spans="1:9" ht="15.75" hidden="1" x14ac:dyDescent="0.25">
      <c r="A382" s="344"/>
      <c r="B382" s="28"/>
      <c r="C382" s="12"/>
      <c r="D382" s="345" t="s">
        <v>1</v>
      </c>
      <c r="E382" s="73"/>
      <c r="F382" s="73"/>
      <c r="G382" s="73"/>
      <c r="H382" s="28"/>
      <c r="I382" s="328"/>
    </row>
    <row r="383" spans="1:9" ht="15.75" hidden="1" x14ac:dyDescent="0.25">
      <c r="A383" s="345"/>
      <c r="B383" s="23"/>
      <c r="C383" s="40"/>
      <c r="D383" s="4" t="s">
        <v>1</v>
      </c>
      <c r="E383" s="5"/>
      <c r="F383" s="5"/>
      <c r="G383" s="5"/>
      <c r="H383" s="28"/>
      <c r="I383" s="328"/>
    </row>
    <row r="384" spans="1:9" ht="15.75" hidden="1" x14ac:dyDescent="0.25">
      <c r="A384" s="345"/>
      <c r="B384" s="23"/>
      <c r="C384" s="41"/>
      <c r="D384" s="4" t="s">
        <v>1</v>
      </c>
      <c r="E384" s="42"/>
      <c r="F384" s="42"/>
      <c r="G384" s="42"/>
      <c r="H384" s="43"/>
      <c r="I384" s="328"/>
    </row>
    <row r="385" spans="1:9" ht="15.75" hidden="1" x14ac:dyDescent="0.25">
      <c r="A385" s="345"/>
      <c r="B385" s="23"/>
      <c r="C385" s="41"/>
      <c r="D385" s="4" t="s">
        <v>12</v>
      </c>
      <c r="E385" s="42"/>
      <c r="F385" s="42"/>
      <c r="G385" s="42"/>
      <c r="H385" s="43"/>
      <c r="I385" s="328"/>
    </row>
    <row r="386" spans="1:9" ht="15.75" hidden="1" x14ac:dyDescent="0.25">
      <c r="A386" s="345"/>
      <c r="B386" s="23"/>
      <c r="C386" s="24"/>
      <c r="D386" s="34" t="s">
        <v>1</v>
      </c>
      <c r="E386" s="44"/>
      <c r="F386" s="44"/>
      <c r="G386" s="44"/>
      <c r="H386" s="13"/>
      <c r="I386" s="328"/>
    </row>
    <row r="387" spans="1:9" ht="78.75" hidden="1" x14ac:dyDescent="0.25">
      <c r="A387" s="345"/>
      <c r="B387" s="23" t="s">
        <v>73</v>
      </c>
      <c r="C387" s="38" t="s">
        <v>13</v>
      </c>
      <c r="D387" s="75" t="s">
        <v>1</v>
      </c>
      <c r="E387" s="22">
        <v>-18136200</v>
      </c>
      <c r="F387" s="22"/>
      <c r="G387" s="22"/>
      <c r="H387" s="39" t="s">
        <v>72</v>
      </c>
      <c r="I387" s="328"/>
    </row>
    <row r="388" spans="1:9" ht="15.75" hidden="1" x14ac:dyDescent="0.25">
      <c r="A388" s="345"/>
      <c r="B388" s="23"/>
      <c r="C388" s="24" t="s">
        <v>3</v>
      </c>
      <c r="D388" s="34" t="s">
        <v>1</v>
      </c>
      <c r="E388" s="44">
        <f>E387</f>
        <v>-18136200</v>
      </c>
      <c r="F388" s="44"/>
      <c r="G388" s="44"/>
      <c r="H388" s="27"/>
      <c r="I388" s="328"/>
    </row>
    <row r="389" spans="1:9" ht="78.75" hidden="1" x14ac:dyDescent="0.25">
      <c r="A389" s="345"/>
      <c r="B389" s="23" t="s">
        <v>27</v>
      </c>
      <c r="C389" s="14" t="s">
        <v>25</v>
      </c>
      <c r="D389" s="37" t="s">
        <v>2</v>
      </c>
      <c r="E389" s="22">
        <f>-1013713.82-1959618.5</f>
        <v>-2973332.32</v>
      </c>
      <c r="F389" s="22"/>
      <c r="G389" s="22"/>
      <c r="H389" s="199" t="s">
        <v>106</v>
      </c>
      <c r="I389" s="328"/>
    </row>
    <row r="390" spans="1:9" ht="47.25" hidden="1" x14ac:dyDescent="0.25">
      <c r="A390" s="345"/>
      <c r="B390" s="28" t="s">
        <v>100</v>
      </c>
      <c r="C390" s="12" t="s">
        <v>99</v>
      </c>
      <c r="D390" s="75" t="s">
        <v>2</v>
      </c>
      <c r="E390" s="22">
        <v>-30000</v>
      </c>
      <c r="F390" s="22"/>
      <c r="G390" s="22"/>
      <c r="H390" s="28" t="s">
        <v>101</v>
      </c>
      <c r="I390" s="328"/>
    </row>
    <row r="391" spans="1:9" ht="47.25" hidden="1" x14ac:dyDescent="0.25">
      <c r="A391" s="345"/>
      <c r="B391" s="23"/>
      <c r="C391" s="24"/>
      <c r="D391" s="34" t="s">
        <v>16</v>
      </c>
      <c r="E391" s="46">
        <f>E389+E390</f>
        <v>-3003332.32</v>
      </c>
      <c r="F391" s="46"/>
      <c r="G391" s="46"/>
      <c r="H391" s="27"/>
      <c r="I391" s="328"/>
    </row>
    <row r="392" spans="1:9" ht="66.75" hidden="1" customHeight="1" x14ac:dyDescent="0.25">
      <c r="A392" s="345"/>
      <c r="B392" s="28" t="s">
        <v>128</v>
      </c>
      <c r="C392" s="12" t="s">
        <v>67</v>
      </c>
      <c r="D392" s="37" t="s">
        <v>1</v>
      </c>
      <c r="E392" s="22">
        <v>-1239784.6299999999</v>
      </c>
      <c r="F392" s="22"/>
      <c r="G392" s="22"/>
      <c r="H392" s="28" t="s">
        <v>128</v>
      </c>
      <c r="I392" s="328"/>
    </row>
    <row r="393" spans="1:9" ht="51" hidden="1" customHeight="1" x14ac:dyDescent="0.25">
      <c r="A393" s="345"/>
      <c r="B393" s="28" t="s">
        <v>46</v>
      </c>
      <c r="C393" s="31" t="s">
        <v>169</v>
      </c>
      <c r="D393" s="37" t="s">
        <v>51</v>
      </c>
      <c r="E393" s="22">
        <v>-9839990</v>
      </c>
      <c r="F393" s="22"/>
      <c r="G393" s="22"/>
      <c r="H393" s="28" t="s">
        <v>46</v>
      </c>
      <c r="I393" s="328"/>
    </row>
    <row r="394" spans="1:9" ht="31.5" hidden="1" x14ac:dyDescent="0.25">
      <c r="A394" s="32"/>
      <c r="B394" s="192"/>
      <c r="C394" s="34" t="s">
        <v>3</v>
      </c>
      <c r="D394" s="34" t="s">
        <v>84</v>
      </c>
      <c r="E394" s="76">
        <f>E392+E393</f>
        <v>-11079774.629999999</v>
      </c>
      <c r="F394" s="76"/>
      <c r="G394" s="76"/>
      <c r="H394" s="102"/>
      <c r="I394" s="328"/>
    </row>
    <row r="395" spans="1:9" ht="84.75" hidden="1" customHeight="1" x14ac:dyDescent="0.25">
      <c r="A395" s="345"/>
      <c r="B395" s="28" t="s">
        <v>134</v>
      </c>
      <c r="C395" s="12" t="s">
        <v>74</v>
      </c>
      <c r="D395" s="75" t="s">
        <v>12</v>
      </c>
      <c r="E395" s="22">
        <v>-6230.07</v>
      </c>
      <c r="F395" s="22"/>
      <c r="G395" s="22"/>
      <c r="H395" s="28" t="s">
        <v>135</v>
      </c>
      <c r="I395" s="328"/>
    </row>
    <row r="396" spans="1:9" ht="78.75" hidden="1" customHeight="1" x14ac:dyDescent="0.25">
      <c r="A396" s="345"/>
      <c r="B396" s="28" t="s">
        <v>136</v>
      </c>
      <c r="C396" s="12" t="s">
        <v>75</v>
      </c>
      <c r="D396" s="75" t="s">
        <v>12</v>
      </c>
      <c r="E396" s="22">
        <v>-56005.64</v>
      </c>
      <c r="F396" s="22"/>
      <c r="G396" s="22"/>
      <c r="H396" s="28" t="s">
        <v>137</v>
      </c>
      <c r="I396" s="328"/>
    </row>
    <row r="397" spans="1:9" ht="18.75" hidden="1" customHeight="1" x14ac:dyDescent="0.25">
      <c r="A397" s="345"/>
      <c r="B397" s="192"/>
      <c r="C397" s="24" t="s">
        <v>3</v>
      </c>
      <c r="D397" s="34" t="s">
        <v>12</v>
      </c>
      <c r="E397" s="44">
        <f>SUM(E395:E396)</f>
        <v>-62235.71</v>
      </c>
      <c r="F397" s="44"/>
      <c r="G397" s="44"/>
      <c r="H397" s="54"/>
      <c r="I397" s="328"/>
    </row>
    <row r="398" spans="1:9" ht="18.75" hidden="1" customHeight="1" x14ac:dyDescent="0.25">
      <c r="A398" s="345"/>
      <c r="B398" s="192" t="s">
        <v>26</v>
      </c>
      <c r="C398" s="14" t="s">
        <v>121</v>
      </c>
      <c r="D398" s="37" t="s">
        <v>2</v>
      </c>
      <c r="E398" s="22">
        <v>-56000</v>
      </c>
      <c r="F398" s="267"/>
      <c r="G398" s="267"/>
      <c r="H398" s="119" t="s">
        <v>126</v>
      </c>
      <c r="I398" s="328"/>
    </row>
    <row r="399" spans="1:9" ht="47.25" hidden="1" customHeight="1" x14ac:dyDescent="0.25">
      <c r="A399" s="345"/>
      <c r="B399" s="196" t="s">
        <v>154</v>
      </c>
      <c r="C399" s="114" t="s">
        <v>146</v>
      </c>
      <c r="D399" s="115" t="s">
        <v>2</v>
      </c>
      <c r="E399" s="116">
        <v>-107041.27</v>
      </c>
      <c r="F399" s="268"/>
      <c r="G399" s="268"/>
      <c r="H399" s="415" t="s">
        <v>160</v>
      </c>
      <c r="I399" s="328"/>
    </row>
    <row r="400" spans="1:9" ht="47.25" hidden="1" customHeight="1" x14ac:dyDescent="0.25">
      <c r="A400" s="345"/>
      <c r="B400" s="196" t="s">
        <v>155</v>
      </c>
      <c r="C400" s="114" t="s">
        <v>161</v>
      </c>
      <c r="D400" s="115" t="s">
        <v>2</v>
      </c>
      <c r="E400" s="116">
        <v>-15440.7</v>
      </c>
      <c r="F400" s="269"/>
      <c r="G400" s="269"/>
      <c r="H400" s="416"/>
      <c r="I400" s="328"/>
    </row>
    <row r="401" spans="1:9" ht="42" hidden="1" customHeight="1" x14ac:dyDescent="0.25">
      <c r="A401" s="345"/>
      <c r="B401" s="196" t="s">
        <v>156</v>
      </c>
      <c r="C401" s="114" t="s">
        <v>141</v>
      </c>
      <c r="D401" s="115" t="s">
        <v>2</v>
      </c>
      <c r="E401" s="116">
        <v>-1790.65</v>
      </c>
      <c r="F401" s="269"/>
      <c r="G401" s="269"/>
      <c r="H401" s="416"/>
      <c r="I401" s="328"/>
    </row>
    <row r="402" spans="1:9" ht="50.25" hidden="1" customHeight="1" x14ac:dyDescent="0.25">
      <c r="A402" s="345"/>
      <c r="B402" s="196" t="s">
        <v>157</v>
      </c>
      <c r="C402" s="114" t="s">
        <v>162</v>
      </c>
      <c r="D402" s="115" t="s">
        <v>2</v>
      </c>
      <c r="E402" s="116">
        <v>-85088.72</v>
      </c>
      <c r="F402" s="269"/>
      <c r="G402" s="269"/>
      <c r="H402" s="416"/>
      <c r="I402" s="328"/>
    </row>
    <row r="403" spans="1:9" ht="39" hidden="1" customHeight="1" x14ac:dyDescent="0.25">
      <c r="A403" s="345"/>
      <c r="B403" s="196" t="s">
        <v>158</v>
      </c>
      <c r="C403" s="114" t="s">
        <v>163</v>
      </c>
      <c r="D403" s="115" t="s">
        <v>2</v>
      </c>
      <c r="E403" s="116">
        <v>-11448.03</v>
      </c>
      <c r="F403" s="269"/>
      <c r="G403" s="269"/>
      <c r="H403" s="416"/>
      <c r="I403" s="328"/>
    </row>
    <row r="404" spans="1:9" ht="31.5" hidden="1" x14ac:dyDescent="0.25">
      <c r="A404" s="345"/>
      <c r="B404" s="196" t="s">
        <v>159</v>
      </c>
      <c r="C404" s="114" t="s">
        <v>149</v>
      </c>
      <c r="D404" s="115" t="s">
        <v>2</v>
      </c>
      <c r="E404" s="116">
        <v>-18090.990000000002</v>
      </c>
      <c r="F404" s="269"/>
      <c r="G404" s="269"/>
      <c r="H404" s="416"/>
      <c r="I404" s="328"/>
    </row>
    <row r="405" spans="1:9" ht="33" hidden="1" customHeight="1" x14ac:dyDescent="0.25">
      <c r="A405" s="345"/>
      <c r="B405" s="196" t="s">
        <v>89</v>
      </c>
      <c r="C405" s="114" t="s">
        <v>88</v>
      </c>
      <c r="D405" s="115" t="s">
        <v>2</v>
      </c>
      <c r="E405" s="116">
        <v>-19595.490000000002</v>
      </c>
      <c r="F405" s="270"/>
      <c r="G405" s="270"/>
      <c r="H405" s="417"/>
      <c r="I405" s="328"/>
    </row>
    <row r="406" spans="1:9" ht="47.25" hidden="1" x14ac:dyDescent="0.25">
      <c r="A406" s="345"/>
      <c r="B406" s="23"/>
      <c r="C406" s="24"/>
      <c r="D406" s="34" t="s">
        <v>16</v>
      </c>
      <c r="E406" s="46">
        <f>SUM(E398:E405)</f>
        <v>-314495.85000000003</v>
      </c>
      <c r="F406" s="46"/>
      <c r="G406" s="46"/>
      <c r="H406" s="13"/>
      <c r="I406" s="328"/>
    </row>
    <row r="407" spans="1:9" ht="15.75" hidden="1" x14ac:dyDescent="0.25">
      <c r="A407" s="345"/>
      <c r="B407" s="398" t="s">
        <v>299</v>
      </c>
      <c r="C407" s="398"/>
      <c r="D407" s="398"/>
      <c r="E407" s="398"/>
      <c r="F407" s="398"/>
      <c r="G407" s="398"/>
      <c r="H407" s="398"/>
      <c r="I407" s="328"/>
    </row>
    <row r="408" spans="1:9" s="36" customFormat="1" ht="31.5" hidden="1" x14ac:dyDescent="0.25">
      <c r="A408" s="345"/>
      <c r="B408" s="192" t="s">
        <v>260</v>
      </c>
      <c r="C408" s="37" t="s">
        <v>44</v>
      </c>
      <c r="D408" s="37" t="s">
        <v>12</v>
      </c>
      <c r="E408" s="25">
        <v>-9700</v>
      </c>
      <c r="F408" s="266"/>
      <c r="G408" s="266"/>
      <c r="H408" s="341"/>
      <c r="I408" s="328"/>
    </row>
    <row r="409" spans="1:9" s="36" customFormat="1" ht="15.75" hidden="1" x14ac:dyDescent="0.25">
      <c r="A409" s="345"/>
      <c r="B409" s="343"/>
      <c r="C409" s="34" t="s">
        <v>3</v>
      </c>
      <c r="D409" s="34" t="s">
        <v>12</v>
      </c>
      <c r="E409" s="76">
        <f>SUM(E408:E408)</f>
        <v>-9700</v>
      </c>
      <c r="F409" s="76"/>
      <c r="G409" s="76"/>
      <c r="H409" s="102"/>
      <c r="I409" s="328"/>
    </row>
    <row r="410" spans="1:9" s="36" customFormat="1" ht="47.25" hidden="1" customHeight="1" x14ac:dyDescent="0.25">
      <c r="A410" s="345"/>
      <c r="B410" s="69" t="s">
        <v>231</v>
      </c>
      <c r="C410" s="7" t="s">
        <v>230</v>
      </c>
      <c r="D410" s="7" t="s">
        <v>2</v>
      </c>
      <c r="E410" s="16"/>
      <c r="F410" s="148"/>
      <c r="G410" s="148"/>
      <c r="H410" s="324"/>
      <c r="I410" s="328"/>
    </row>
    <row r="411" spans="1:9" s="36" customFormat="1" ht="31.5" hidden="1" customHeight="1" x14ac:dyDescent="0.25">
      <c r="A411" s="345"/>
      <c r="B411" s="69" t="s">
        <v>233</v>
      </c>
      <c r="C411" s="7" t="s">
        <v>232</v>
      </c>
      <c r="D411" s="7" t="s">
        <v>2</v>
      </c>
      <c r="E411" s="16"/>
      <c r="F411" s="164"/>
      <c r="G411" s="164"/>
      <c r="H411" s="322"/>
      <c r="I411" s="328"/>
    </row>
    <row r="412" spans="1:9" s="36" customFormat="1" ht="31.5" hidden="1" customHeight="1" x14ac:dyDescent="0.25">
      <c r="A412" s="345"/>
      <c r="B412" s="69" t="s">
        <v>236</v>
      </c>
      <c r="C412" s="7" t="s">
        <v>11</v>
      </c>
      <c r="D412" s="7" t="s">
        <v>2</v>
      </c>
      <c r="E412" s="16"/>
      <c r="F412" s="164"/>
      <c r="G412" s="164"/>
      <c r="H412" s="322"/>
      <c r="I412" s="328"/>
    </row>
    <row r="413" spans="1:9" s="36" customFormat="1" ht="32.25" hidden="1" customHeight="1" x14ac:dyDescent="0.25">
      <c r="A413" s="345"/>
      <c r="B413" s="170" t="s">
        <v>234</v>
      </c>
      <c r="C413" s="153" t="s">
        <v>235</v>
      </c>
      <c r="D413" s="153" t="s">
        <v>2</v>
      </c>
      <c r="E413" s="127"/>
      <c r="F413" s="164"/>
      <c r="G413" s="164"/>
      <c r="H413" s="322"/>
      <c r="I413" s="328"/>
    </row>
    <row r="414" spans="1:9" s="36" customFormat="1" ht="47.25" hidden="1" customHeight="1" x14ac:dyDescent="0.25">
      <c r="A414" s="345"/>
      <c r="B414" s="169" t="s">
        <v>26</v>
      </c>
      <c r="C414" s="149" t="s">
        <v>259</v>
      </c>
      <c r="D414" s="149" t="s">
        <v>2</v>
      </c>
      <c r="E414" s="132"/>
      <c r="F414" s="164"/>
      <c r="G414" s="164"/>
      <c r="H414" s="322"/>
      <c r="I414" s="328"/>
    </row>
    <row r="415" spans="1:9" s="36" customFormat="1" ht="24" hidden="1" customHeight="1" x14ac:dyDescent="0.25">
      <c r="A415" s="345"/>
      <c r="B415" s="201"/>
      <c r="C415" s="149"/>
      <c r="D415" s="149" t="s">
        <v>12</v>
      </c>
      <c r="E415" s="132"/>
      <c r="F415" s="132"/>
      <c r="G415" s="132"/>
      <c r="H415" s="297"/>
      <c r="I415" s="328"/>
    </row>
    <row r="416" spans="1:9" s="36" customFormat="1" ht="20.25" hidden="1" customHeight="1" x14ac:dyDescent="0.25">
      <c r="A416" s="345"/>
      <c r="B416" s="103"/>
      <c r="C416" s="214" t="s">
        <v>3</v>
      </c>
      <c r="D416" s="214" t="s">
        <v>299</v>
      </c>
      <c r="E416" s="215">
        <f>SUM(E410:E415)</f>
        <v>0</v>
      </c>
      <c r="F416" s="215"/>
      <c r="G416" s="215"/>
      <c r="H416" s="64"/>
      <c r="I416" s="328"/>
    </row>
    <row r="417" spans="1:9" s="36" customFormat="1" ht="24.75" hidden="1" customHeight="1" x14ac:dyDescent="0.25">
      <c r="A417" s="345"/>
      <c r="B417" s="399" t="s">
        <v>296</v>
      </c>
      <c r="C417" s="400"/>
      <c r="D417" s="400"/>
      <c r="E417" s="400"/>
      <c r="F417" s="400"/>
      <c r="G417" s="400"/>
      <c r="H417" s="401"/>
      <c r="I417" s="328"/>
    </row>
    <row r="418" spans="1:9" s="36" customFormat="1" ht="30" hidden="1" customHeight="1" x14ac:dyDescent="0.25">
      <c r="A418" s="345"/>
      <c r="B418" s="201"/>
      <c r="C418" s="241"/>
      <c r="D418" s="298" t="s">
        <v>12</v>
      </c>
      <c r="E418" s="234"/>
      <c r="F418" s="234">
        <v>0</v>
      </c>
      <c r="G418" s="234">
        <v>0</v>
      </c>
      <c r="H418" s="330"/>
      <c r="I418" s="328"/>
    </row>
    <row r="419" spans="1:9" s="36" customFormat="1" ht="26.25" hidden="1" customHeight="1" x14ac:dyDescent="0.25">
      <c r="A419" s="345"/>
      <c r="B419" s="103"/>
      <c r="C419" s="232" t="s">
        <v>3</v>
      </c>
      <c r="D419" s="232" t="s">
        <v>296</v>
      </c>
      <c r="E419" s="63">
        <f>SUM(E418:E418)</f>
        <v>0</v>
      </c>
      <c r="F419" s="63">
        <v>0</v>
      </c>
      <c r="G419" s="63">
        <v>0</v>
      </c>
      <c r="H419" s="64"/>
      <c r="I419" s="328"/>
    </row>
    <row r="420" spans="1:9" ht="20.25" hidden="1" customHeight="1" x14ac:dyDescent="0.25">
      <c r="A420" s="301"/>
      <c r="B420" s="394" t="s">
        <v>293</v>
      </c>
      <c r="C420" s="395"/>
      <c r="D420" s="395"/>
      <c r="E420" s="395"/>
      <c r="F420" s="395"/>
      <c r="G420" s="395"/>
      <c r="H420" s="395"/>
      <c r="I420" s="328"/>
    </row>
    <row r="421" spans="1:9" ht="20.25" hidden="1" customHeight="1" x14ac:dyDescent="0.25">
      <c r="A421" s="301"/>
      <c r="B421" s="360"/>
      <c r="C421" s="213"/>
      <c r="D421" s="350" t="s">
        <v>1</v>
      </c>
      <c r="E421" s="8"/>
      <c r="F421" s="289"/>
      <c r="G421" s="289"/>
      <c r="H421" s="323" t="s">
        <v>328</v>
      </c>
      <c r="I421" s="328"/>
    </row>
    <row r="422" spans="1:9" ht="17.25" hidden="1" customHeight="1" x14ac:dyDescent="0.25">
      <c r="A422" s="301"/>
      <c r="B422" s="360"/>
      <c r="C422" s="213"/>
      <c r="D422" s="350" t="s">
        <v>12</v>
      </c>
      <c r="E422" s="8"/>
      <c r="F422" s="289"/>
      <c r="G422" s="289"/>
      <c r="H422" s="402" t="s">
        <v>329</v>
      </c>
      <c r="I422" s="328"/>
    </row>
    <row r="423" spans="1:9" ht="22.5" hidden="1" customHeight="1" x14ac:dyDescent="0.25">
      <c r="A423" s="301"/>
      <c r="B423" s="360"/>
      <c r="C423" s="213"/>
      <c r="D423" s="350" t="s">
        <v>12</v>
      </c>
      <c r="E423" s="8"/>
      <c r="F423" s="289"/>
      <c r="G423" s="289"/>
      <c r="H423" s="403"/>
      <c r="I423" s="328"/>
    </row>
    <row r="424" spans="1:9" ht="22.5" hidden="1" customHeight="1" x14ac:dyDescent="0.25">
      <c r="A424" s="301"/>
      <c r="B424" s="253"/>
      <c r="C424" s="227" t="s">
        <v>3</v>
      </c>
      <c r="D424" s="227" t="s">
        <v>12</v>
      </c>
      <c r="E424" s="228">
        <f>SUM(E421:E423)</f>
        <v>0</v>
      </c>
      <c r="F424" s="228" t="e">
        <f>SUM(#REF!)</f>
        <v>#REF!</v>
      </c>
      <c r="G424" s="228" t="e">
        <f>SUM(#REF!)</f>
        <v>#REF!</v>
      </c>
      <c r="H424" s="3"/>
      <c r="I424" s="328"/>
    </row>
    <row r="425" spans="1:9" ht="22.5" hidden="1" customHeight="1" x14ac:dyDescent="0.25">
      <c r="A425" s="301"/>
      <c r="B425" s="404" t="s">
        <v>299</v>
      </c>
      <c r="C425" s="405"/>
      <c r="D425" s="405"/>
      <c r="E425" s="405"/>
      <c r="F425" s="405"/>
      <c r="G425" s="405"/>
      <c r="H425" s="406"/>
      <c r="I425" s="328"/>
    </row>
    <row r="426" spans="1:9" ht="21.75" hidden="1" customHeight="1" x14ac:dyDescent="0.25">
      <c r="A426" s="301"/>
      <c r="B426" s="334"/>
      <c r="C426" s="6"/>
      <c r="D426" s="6" t="s">
        <v>12</v>
      </c>
      <c r="E426" s="16"/>
      <c r="F426" s="16">
        <v>0</v>
      </c>
      <c r="G426" s="16">
        <v>0</v>
      </c>
      <c r="H426" s="392"/>
      <c r="I426" s="328"/>
    </row>
    <row r="427" spans="1:9" ht="19.5" hidden="1" customHeight="1" x14ac:dyDescent="0.25">
      <c r="A427" s="301"/>
      <c r="B427" s="334"/>
      <c r="C427" s="6"/>
      <c r="D427" s="6" t="s">
        <v>12</v>
      </c>
      <c r="E427" s="16"/>
      <c r="F427" s="16">
        <v>0</v>
      </c>
      <c r="G427" s="16">
        <v>0</v>
      </c>
      <c r="H427" s="393"/>
      <c r="I427" s="328"/>
    </row>
    <row r="428" spans="1:9" ht="15.75" hidden="1" customHeight="1" x14ac:dyDescent="0.25">
      <c r="A428" s="301"/>
      <c r="B428" s="334"/>
      <c r="C428" s="6"/>
      <c r="D428" s="6" t="s">
        <v>12</v>
      </c>
      <c r="E428" s="16"/>
      <c r="F428" s="16">
        <v>0</v>
      </c>
      <c r="G428" s="16">
        <v>0</v>
      </c>
      <c r="H428" s="392"/>
      <c r="I428" s="328"/>
    </row>
    <row r="429" spans="1:9" ht="21.75" hidden="1" customHeight="1" x14ac:dyDescent="0.25">
      <c r="A429" s="301"/>
      <c r="B429" s="334"/>
      <c r="C429" s="6"/>
      <c r="D429" s="6" t="s">
        <v>12</v>
      </c>
      <c r="E429" s="16"/>
      <c r="F429" s="16">
        <v>0</v>
      </c>
      <c r="G429" s="16">
        <v>0</v>
      </c>
      <c r="H429" s="393"/>
      <c r="I429" s="328"/>
    </row>
    <row r="430" spans="1:9" ht="23.25" hidden="1" customHeight="1" x14ac:dyDescent="0.25">
      <c r="A430" s="301"/>
      <c r="B430" s="253"/>
      <c r="C430" s="227" t="s">
        <v>3</v>
      </c>
      <c r="D430" s="227" t="s">
        <v>12</v>
      </c>
      <c r="E430" s="215">
        <f>SUM(E426:E429)</f>
        <v>0</v>
      </c>
      <c r="F430" s="215"/>
      <c r="G430" s="215"/>
      <c r="H430" s="288"/>
      <c r="I430" s="328"/>
    </row>
    <row r="431" spans="1:9" ht="20.25" customHeight="1" x14ac:dyDescent="0.25">
      <c r="A431" s="301"/>
      <c r="B431" s="394" t="s">
        <v>299</v>
      </c>
      <c r="C431" s="395"/>
      <c r="D431" s="395"/>
      <c r="E431" s="395"/>
      <c r="F431" s="395"/>
      <c r="G431" s="395"/>
      <c r="H431" s="395"/>
      <c r="I431" s="295"/>
    </row>
    <row r="432" spans="1:9" ht="137.25" customHeight="1" x14ac:dyDescent="0.25">
      <c r="A432" s="301"/>
      <c r="B432" s="334" t="s">
        <v>344</v>
      </c>
      <c r="C432" s="283" t="s">
        <v>345</v>
      </c>
      <c r="D432" s="255" t="s">
        <v>342</v>
      </c>
      <c r="E432" s="254">
        <v>-16200</v>
      </c>
      <c r="F432" s="254">
        <v>0</v>
      </c>
      <c r="G432" s="254">
        <v>0</v>
      </c>
      <c r="H432" s="396" t="s">
        <v>348</v>
      </c>
      <c r="I432" s="295"/>
    </row>
    <row r="433" spans="1:9" ht="127.5" customHeight="1" x14ac:dyDescent="0.25">
      <c r="A433" s="301"/>
      <c r="B433" s="334" t="s">
        <v>346</v>
      </c>
      <c r="C433" s="283" t="s">
        <v>347</v>
      </c>
      <c r="D433" s="255" t="s">
        <v>342</v>
      </c>
      <c r="E433" s="254">
        <v>16200</v>
      </c>
      <c r="F433" s="254">
        <v>0</v>
      </c>
      <c r="G433" s="254">
        <v>0</v>
      </c>
      <c r="H433" s="397"/>
      <c r="I433" s="295"/>
    </row>
    <row r="434" spans="1:9" ht="22.5" customHeight="1" x14ac:dyDescent="0.25">
      <c r="A434" s="301"/>
      <c r="B434" s="253"/>
      <c r="C434" s="227" t="s">
        <v>3</v>
      </c>
      <c r="D434" s="227" t="s">
        <v>342</v>
      </c>
      <c r="E434" s="215">
        <f>E436</f>
        <v>0</v>
      </c>
      <c r="F434" s="228">
        <f>SUM(F432:F433)</f>
        <v>0</v>
      </c>
      <c r="G434" s="228">
        <f>SUM(G432:G433)</f>
        <v>0</v>
      </c>
      <c r="H434" s="3"/>
      <c r="I434" s="295"/>
    </row>
    <row r="435" spans="1:9" ht="23.25" hidden="1" customHeight="1" x14ac:dyDescent="0.25">
      <c r="A435" s="301"/>
      <c r="B435" s="3"/>
      <c r="C435" s="227" t="s">
        <v>3</v>
      </c>
      <c r="D435" s="227" t="s">
        <v>12</v>
      </c>
      <c r="E435" s="63">
        <f>SUM(E433:E434)</f>
        <v>16200</v>
      </c>
      <c r="F435" s="215"/>
      <c r="G435" s="215"/>
      <c r="H435" s="288"/>
      <c r="I435" s="295"/>
    </row>
    <row r="436" spans="1:9" ht="22.5" customHeight="1" x14ac:dyDescent="0.25">
      <c r="A436" s="301"/>
      <c r="B436" s="332" t="s">
        <v>310</v>
      </c>
      <c r="C436" s="284"/>
      <c r="D436" s="284"/>
      <c r="E436" s="84">
        <v>0</v>
      </c>
      <c r="F436" s="285">
        <v>0</v>
      </c>
      <c r="G436" s="285">
        <v>0</v>
      </c>
      <c r="H436" s="286"/>
      <c r="I436" s="295"/>
    </row>
    <row r="437" spans="1:9" ht="33" hidden="1" customHeight="1" x14ac:dyDescent="0.25">
      <c r="A437" s="301"/>
      <c r="B437" s="378" t="s">
        <v>317</v>
      </c>
      <c r="C437" s="387"/>
      <c r="D437" s="387"/>
      <c r="E437" s="387"/>
      <c r="F437" s="387"/>
      <c r="G437" s="387"/>
      <c r="H437" s="387"/>
      <c r="I437" s="295"/>
    </row>
    <row r="438" spans="1:9" ht="15.75" hidden="1" x14ac:dyDescent="0.25">
      <c r="A438" s="301"/>
      <c r="B438" s="378" t="s">
        <v>299</v>
      </c>
      <c r="C438" s="387"/>
      <c r="D438" s="387"/>
      <c r="E438" s="387"/>
      <c r="F438" s="387"/>
      <c r="G438" s="387"/>
      <c r="H438" s="387"/>
      <c r="I438" s="295"/>
    </row>
    <row r="439" spans="1:9" ht="15.75" hidden="1" x14ac:dyDescent="0.25">
      <c r="A439" s="301"/>
      <c r="B439" s="388"/>
      <c r="C439" s="15"/>
      <c r="D439" s="15" t="s">
        <v>12</v>
      </c>
      <c r="E439" s="16"/>
      <c r="F439" s="16"/>
      <c r="G439" s="16"/>
      <c r="H439" s="330"/>
      <c r="I439" s="295"/>
    </row>
    <row r="440" spans="1:9" ht="15.75" hidden="1" x14ac:dyDescent="0.25">
      <c r="A440" s="301"/>
      <c r="B440" s="389"/>
      <c r="C440" s="15"/>
      <c r="D440" s="15" t="s">
        <v>12</v>
      </c>
      <c r="E440" s="16"/>
      <c r="F440" s="16"/>
      <c r="G440" s="16"/>
      <c r="H440" s="249"/>
      <c r="I440" s="295"/>
    </row>
    <row r="441" spans="1:9" ht="15.75" hidden="1" x14ac:dyDescent="0.25">
      <c r="A441" s="301"/>
      <c r="B441" s="333"/>
      <c r="C441" s="15"/>
      <c r="D441" s="15" t="s">
        <v>12</v>
      </c>
      <c r="E441" s="16"/>
      <c r="F441" s="16"/>
      <c r="G441" s="16"/>
      <c r="H441" s="249"/>
      <c r="I441" s="295"/>
    </row>
    <row r="442" spans="1:9" ht="15.75" hidden="1" x14ac:dyDescent="0.25">
      <c r="A442" s="301"/>
      <c r="B442" s="245"/>
      <c r="C442" s="232" t="s">
        <v>3</v>
      </c>
      <c r="D442" s="232" t="s">
        <v>299</v>
      </c>
      <c r="E442" s="228">
        <f>SUM(E439:E441)</f>
        <v>0</v>
      </c>
      <c r="F442" s="228"/>
      <c r="G442" s="228"/>
      <c r="H442" s="291"/>
      <c r="I442" s="295"/>
    </row>
    <row r="443" spans="1:9" ht="24" hidden="1" customHeight="1" x14ac:dyDescent="0.25">
      <c r="A443" s="345"/>
      <c r="B443" s="373" t="s">
        <v>299</v>
      </c>
      <c r="C443" s="390"/>
      <c r="D443" s="390"/>
      <c r="E443" s="390"/>
      <c r="F443" s="390"/>
      <c r="G443" s="390"/>
      <c r="H443" s="390"/>
      <c r="I443" s="295"/>
    </row>
    <row r="444" spans="1:9" ht="27.75" hidden="1" customHeight="1" x14ac:dyDescent="0.25">
      <c r="A444" s="345"/>
      <c r="B444" s="334"/>
      <c r="C444" s="6"/>
      <c r="D444" s="7" t="s">
        <v>1</v>
      </c>
      <c r="E444" s="8"/>
      <c r="F444" s="8"/>
      <c r="G444" s="8"/>
      <c r="H444" s="339"/>
      <c r="I444" s="295"/>
    </row>
    <row r="445" spans="1:9" ht="24" hidden="1" customHeight="1" x14ac:dyDescent="0.25">
      <c r="A445" s="345"/>
      <c r="B445" s="376"/>
      <c r="C445" s="6"/>
      <c r="D445" s="7" t="s">
        <v>1</v>
      </c>
      <c r="E445" s="8"/>
      <c r="F445" s="8"/>
      <c r="G445" s="8"/>
      <c r="H445" s="339"/>
      <c r="I445" s="295"/>
    </row>
    <row r="446" spans="1:9" ht="16.5" hidden="1" customHeight="1" x14ac:dyDescent="0.25">
      <c r="A446" s="345"/>
      <c r="B446" s="391"/>
      <c r="C446" s="6"/>
      <c r="D446" s="7" t="s">
        <v>1</v>
      </c>
      <c r="E446" s="8"/>
      <c r="F446" s="8"/>
      <c r="G446" s="8"/>
      <c r="H446" s="339"/>
      <c r="I446" s="295"/>
    </row>
    <row r="447" spans="1:9" ht="24" hidden="1" customHeight="1" x14ac:dyDescent="0.25">
      <c r="A447" s="345"/>
      <c r="B447" s="3"/>
      <c r="C447" s="208" t="s">
        <v>3</v>
      </c>
      <c r="D447" s="160" t="s">
        <v>1</v>
      </c>
      <c r="E447" s="9">
        <f>SUM(E444:E446)</f>
        <v>0</v>
      </c>
      <c r="F447" s="9">
        <f>SUM(F444:F446)</f>
        <v>0</v>
      </c>
      <c r="G447" s="9">
        <f>SUM(G444:G446)</f>
        <v>0</v>
      </c>
      <c r="H447" s="3"/>
      <c r="I447" s="295"/>
    </row>
    <row r="448" spans="1:9" ht="27.75" hidden="1" customHeight="1" x14ac:dyDescent="0.25">
      <c r="A448" s="301"/>
      <c r="B448" s="378" t="s">
        <v>293</v>
      </c>
      <c r="C448" s="387"/>
      <c r="D448" s="387"/>
      <c r="E448" s="387"/>
      <c r="F448" s="387"/>
      <c r="G448" s="387"/>
      <c r="H448" s="387"/>
      <c r="I448" s="295"/>
    </row>
    <row r="449" spans="1:78" ht="44.25" hidden="1" customHeight="1" x14ac:dyDescent="0.25">
      <c r="A449" s="301"/>
      <c r="B449" s="333"/>
      <c r="C449" s="231"/>
      <c r="D449" s="252" t="s">
        <v>12</v>
      </c>
      <c r="E449" s="234"/>
      <c r="F449" s="234">
        <v>0</v>
      </c>
      <c r="G449" s="234">
        <v>0</v>
      </c>
      <c r="H449" s="249"/>
      <c r="I449" s="295"/>
    </row>
    <row r="450" spans="1:78" ht="15.75" hidden="1" x14ac:dyDescent="0.25">
      <c r="A450" s="301"/>
      <c r="B450" s="333"/>
      <c r="C450" s="6"/>
      <c r="D450" s="15" t="s">
        <v>12</v>
      </c>
      <c r="E450" s="16"/>
      <c r="F450" s="16"/>
      <c r="G450" s="16"/>
      <c r="H450" s="330"/>
      <c r="I450" s="295"/>
    </row>
    <row r="451" spans="1:78" ht="24" hidden="1" customHeight="1" x14ac:dyDescent="0.25">
      <c r="A451" s="301"/>
      <c r="B451" s="245"/>
      <c r="C451" s="232" t="s">
        <v>3</v>
      </c>
      <c r="D451" s="232" t="s">
        <v>1</v>
      </c>
      <c r="E451" s="215">
        <f>SUM(E449:E450)</f>
        <v>0</v>
      </c>
      <c r="F451" s="215"/>
      <c r="G451" s="215"/>
      <c r="H451" s="291"/>
      <c r="I451" s="295"/>
    </row>
    <row r="452" spans="1:78" ht="23.25" hidden="1" customHeight="1" x14ac:dyDescent="0.25">
      <c r="A452" s="301"/>
      <c r="B452" s="248" t="s">
        <v>310</v>
      </c>
      <c r="C452" s="233"/>
      <c r="D452" s="233"/>
      <c r="E452" s="84">
        <f>E447</f>
        <v>0</v>
      </c>
      <c r="F452" s="84">
        <f t="shared" ref="F452:G452" si="0">F447</f>
        <v>0</v>
      </c>
      <c r="G452" s="84">
        <f t="shared" si="0"/>
        <v>0</v>
      </c>
      <c r="H452" s="292"/>
      <c r="I452" s="295"/>
    </row>
    <row r="453" spans="1:78" s="238" customFormat="1" ht="41.25" hidden="1" customHeight="1" x14ac:dyDescent="0.25">
      <c r="A453" s="313"/>
      <c r="B453" s="381" t="s">
        <v>325</v>
      </c>
      <c r="C453" s="381"/>
      <c r="D453" s="381"/>
      <c r="E453" s="381"/>
      <c r="F453" s="381"/>
      <c r="G453" s="381"/>
      <c r="H453" s="381"/>
      <c r="I453" s="293"/>
    </row>
    <row r="454" spans="1:78" s="287" customFormat="1" ht="24" hidden="1" customHeight="1" x14ac:dyDescent="0.25">
      <c r="A454" s="314"/>
      <c r="B454" s="382" t="s">
        <v>299</v>
      </c>
      <c r="C454" s="383"/>
      <c r="D454" s="383"/>
      <c r="E454" s="383"/>
      <c r="F454" s="383"/>
      <c r="G454" s="383"/>
      <c r="H454" s="383"/>
      <c r="I454" s="293"/>
      <c r="J454" s="239"/>
      <c r="K454" s="239"/>
      <c r="L454" s="239"/>
      <c r="M454" s="239"/>
      <c r="N454" s="239"/>
      <c r="O454" s="239"/>
      <c r="P454" s="239"/>
      <c r="Q454" s="239"/>
      <c r="R454" s="239"/>
      <c r="S454" s="239"/>
      <c r="T454" s="239"/>
      <c r="U454" s="239"/>
      <c r="V454" s="239"/>
      <c r="W454" s="239"/>
      <c r="X454" s="239"/>
      <c r="Y454" s="239"/>
      <c r="Z454" s="239"/>
      <c r="AA454" s="239"/>
      <c r="AB454" s="239"/>
      <c r="AC454" s="239"/>
      <c r="AD454" s="239"/>
      <c r="AE454" s="239"/>
      <c r="AF454" s="239"/>
      <c r="AG454" s="239"/>
      <c r="AH454" s="239"/>
      <c r="AI454" s="239"/>
      <c r="AJ454" s="239"/>
      <c r="AK454" s="239"/>
      <c r="AL454" s="239"/>
      <c r="AM454" s="239"/>
      <c r="AN454" s="239"/>
      <c r="AO454" s="239"/>
      <c r="AP454" s="239"/>
      <c r="AQ454" s="239"/>
      <c r="AR454" s="239"/>
      <c r="AS454" s="239"/>
      <c r="AT454" s="239"/>
      <c r="AU454" s="239"/>
      <c r="AV454" s="239"/>
      <c r="AW454" s="239"/>
      <c r="AX454" s="239"/>
      <c r="AY454" s="239"/>
      <c r="AZ454" s="239"/>
      <c r="BA454" s="239"/>
      <c r="BB454" s="239"/>
      <c r="BC454" s="239"/>
      <c r="BD454" s="239"/>
      <c r="BE454" s="239"/>
      <c r="BF454" s="239"/>
      <c r="BG454" s="239"/>
      <c r="BH454" s="239"/>
      <c r="BI454" s="239"/>
      <c r="BJ454" s="239"/>
      <c r="BK454" s="239"/>
      <c r="BL454" s="239"/>
      <c r="BM454" s="239"/>
      <c r="BN454" s="239"/>
      <c r="BO454" s="239"/>
      <c r="BP454" s="239"/>
      <c r="BQ454" s="239"/>
      <c r="BR454" s="239"/>
      <c r="BS454" s="239"/>
      <c r="BT454" s="239"/>
    </row>
    <row r="455" spans="1:78" s="239" customFormat="1" ht="19.5" hidden="1" customHeight="1" x14ac:dyDescent="0.25">
      <c r="A455" s="55"/>
      <c r="B455" s="334"/>
      <c r="C455" s="6"/>
      <c r="D455" s="7" t="s">
        <v>12</v>
      </c>
      <c r="E455" s="8"/>
      <c r="F455" s="8"/>
      <c r="G455" s="8"/>
      <c r="H455" s="375" t="s">
        <v>327</v>
      </c>
      <c r="I455" s="293"/>
    </row>
    <row r="456" spans="1:78" s="239" customFormat="1" ht="21" hidden="1" customHeight="1" x14ac:dyDescent="0.25">
      <c r="A456" s="55"/>
      <c r="B456" s="337"/>
      <c r="C456" s="6"/>
      <c r="D456" s="7" t="s">
        <v>12</v>
      </c>
      <c r="E456" s="8"/>
      <c r="F456" s="8"/>
      <c r="G456" s="8"/>
      <c r="H456" s="384"/>
      <c r="I456" s="293"/>
    </row>
    <row r="457" spans="1:78" s="287" customFormat="1" ht="24" hidden="1" customHeight="1" x14ac:dyDescent="0.25">
      <c r="A457" s="314"/>
      <c r="B457" s="3"/>
      <c r="C457" s="208" t="s">
        <v>3</v>
      </c>
      <c r="D457" s="160" t="s">
        <v>12</v>
      </c>
      <c r="E457" s="9">
        <f>SUM(E455:E456)</f>
        <v>0</v>
      </c>
      <c r="F457" s="9">
        <f>SUM(F455:F456)</f>
        <v>0</v>
      </c>
      <c r="G457" s="9">
        <f>SUM(G455:G456)</f>
        <v>0</v>
      </c>
      <c r="H457" s="3"/>
      <c r="I457" s="293"/>
      <c r="J457" s="239"/>
      <c r="K457" s="239"/>
      <c r="L457" s="239"/>
      <c r="M457" s="239"/>
      <c r="N457" s="239"/>
      <c r="O457" s="239"/>
      <c r="P457" s="239"/>
      <c r="Q457" s="239"/>
      <c r="R457" s="239"/>
      <c r="S457" s="239"/>
      <c r="T457" s="239"/>
      <c r="U457" s="239"/>
      <c r="V457" s="239"/>
      <c r="W457" s="239"/>
      <c r="X457" s="239"/>
      <c r="Y457" s="239"/>
      <c r="Z457" s="239"/>
      <c r="AA457" s="239"/>
      <c r="AB457" s="239"/>
      <c r="AC457" s="239"/>
      <c r="AD457" s="239"/>
      <c r="AE457" s="239"/>
      <c r="AF457" s="239"/>
      <c r="AG457" s="239"/>
      <c r="AH457" s="239"/>
      <c r="AI457" s="239"/>
      <c r="AJ457" s="239"/>
      <c r="AK457" s="239"/>
      <c r="AL457" s="239"/>
      <c r="AM457" s="239"/>
      <c r="AN457" s="239"/>
      <c r="AO457" s="239"/>
      <c r="AP457" s="239"/>
      <c r="AQ457" s="239"/>
      <c r="AR457" s="239"/>
      <c r="AS457" s="239"/>
      <c r="AT457" s="239"/>
      <c r="AU457" s="239"/>
      <c r="AV457" s="239"/>
      <c r="AW457" s="239"/>
      <c r="AX457" s="239"/>
      <c r="AY457" s="239"/>
      <c r="AZ457" s="239"/>
      <c r="BA457" s="239"/>
      <c r="BB457" s="239"/>
      <c r="BC457" s="239"/>
      <c r="BD457" s="239"/>
      <c r="BE457" s="239"/>
      <c r="BF457" s="239"/>
      <c r="BG457" s="239"/>
      <c r="BH457" s="239"/>
      <c r="BI457" s="239"/>
      <c r="BJ457" s="239"/>
      <c r="BK457" s="239"/>
      <c r="BL457" s="239"/>
      <c r="BM457" s="239"/>
      <c r="BN457" s="239"/>
      <c r="BO457" s="239"/>
      <c r="BP457" s="239"/>
      <c r="BQ457" s="239"/>
      <c r="BR457" s="239"/>
      <c r="BS457" s="239"/>
      <c r="BT457" s="239"/>
      <c r="BU457" s="239"/>
      <c r="BV457" s="239"/>
      <c r="BW457" s="239"/>
      <c r="BX457" s="239"/>
      <c r="BY457" s="239"/>
      <c r="BZ457" s="239"/>
    </row>
    <row r="458" spans="1:78" s="287" customFormat="1" ht="24.75" hidden="1" customHeight="1" x14ac:dyDescent="0.25">
      <c r="A458" s="315"/>
      <c r="B458" s="385" t="s">
        <v>10</v>
      </c>
      <c r="C458" s="385"/>
      <c r="D458" s="385"/>
      <c r="E458" s="216">
        <f>E457</f>
        <v>0</v>
      </c>
      <c r="F458" s="216">
        <f t="shared" ref="F458:G458" si="1">F457</f>
        <v>0</v>
      </c>
      <c r="G458" s="216">
        <f t="shared" si="1"/>
        <v>0</v>
      </c>
      <c r="H458" s="217"/>
      <c r="I458" s="293"/>
      <c r="J458" s="239"/>
      <c r="K458" s="239"/>
      <c r="L458" s="239"/>
      <c r="M458" s="239"/>
      <c r="N458" s="239"/>
      <c r="O458" s="239"/>
      <c r="P458" s="239"/>
      <c r="Q458" s="239"/>
      <c r="R458" s="239"/>
      <c r="S458" s="239"/>
      <c r="T458" s="239"/>
      <c r="U458" s="239"/>
      <c r="V458" s="239"/>
      <c r="W458" s="239"/>
      <c r="X458" s="239"/>
      <c r="Y458" s="239"/>
      <c r="Z458" s="239"/>
      <c r="AA458" s="239"/>
      <c r="AB458" s="239"/>
      <c r="AC458" s="239"/>
      <c r="AD458" s="239"/>
      <c r="AE458" s="239"/>
      <c r="AF458" s="239"/>
      <c r="AG458" s="239"/>
      <c r="AH458" s="239"/>
      <c r="AI458" s="239"/>
      <c r="AJ458" s="239"/>
      <c r="AK458" s="239"/>
      <c r="AL458" s="239"/>
      <c r="AM458" s="239"/>
      <c r="AN458" s="239"/>
      <c r="AO458" s="239"/>
      <c r="AP458" s="239"/>
      <c r="AQ458" s="239"/>
      <c r="AR458" s="239"/>
      <c r="AS458" s="239"/>
      <c r="AT458" s="239"/>
      <c r="AU458" s="239"/>
      <c r="AV458" s="239"/>
      <c r="AW458" s="239"/>
      <c r="AX458" s="239"/>
      <c r="AY458" s="239"/>
      <c r="AZ458" s="239"/>
      <c r="BA458" s="239"/>
      <c r="BB458" s="239"/>
      <c r="BC458" s="239"/>
      <c r="BD458" s="239"/>
      <c r="BE458" s="239"/>
      <c r="BF458" s="239"/>
      <c r="BG458" s="239"/>
      <c r="BH458" s="239"/>
      <c r="BI458" s="239"/>
      <c r="BJ458" s="239"/>
      <c r="BK458" s="239"/>
      <c r="BL458" s="239"/>
      <c r="BM458" s="239"/>
      <c r="BN458" s="239"/>
      <c r="BO458" s="239"/>
      <c r="BP458" s="239"/>
      <c r="BQ458" s="239"/>
      <c r="BR458" s="239"/>
      <c r="BS458" s="239"/>
      <c r="BT458" s="239"/>
      <c r="BU458" s="239"/>
      <c r="BV458" s="239"/>
      <c r="BW458" s="239"/>
      <c r="BX458" s="239"/>
      <c r="BY458" s="239"/>
      <c r="BZ458" s="239"/>
    </row>
    <row r="459" spans="1:78" ht="33" hidden="1" customHeight="1" x14ac:dyDescent="0.25">
      <c r="A459" s="45"/>
      <c r="B459" s="378" t="s">
        <v>317</v>
      </c>
      <c r="C459" s="386"/>
      <c r="D459" s="386"/>
      <c r="E459" s="386"/>
      <c r="F459" s="386"/>
      <c r="G459" s="386"/>
      <c r="H459" s="386"/>
      <c r="I459" s="36"/>
    </row>
    <row r="460" spans="1:78" ht="15.75" hidden="1" x14ac:dyDescent="0.25">
      <c r="A460" s="45"/>
      <c r="B460" s="378" t="s">
        <v>299</v>
      </c>
      <c r="C460" s="386"/>
      <c r="D460" s="386"/>
      <c r="E460" s="386"/>
      <c r="F460" s="386"/>
      <c r="G460" s="386"/>
      <c r="H460" s="386"/>
      <c r="I460" s="36"/>
    </row>
    <row r="461" spans="1:78" ht="15.75" hidden="1" x14ac:dyDescent="0.25">
      <c r="A461" s="45"/>
      <c r="B461" s="371"/>
      <c r="C461" s="15"/>
      <c r="D461" s="15" t="s">
        <v>12</v>
      </c>
      <c r="E461" s="16"/>
      <c r="F461" s="16"/>
      <c r="G461" s="16"/>
      <c r="H461" s="330"/>
      <c r="I461" s="36"/>
    </row>
    <row r="462" spans="1:78" ht="15.75" hidden="1" x14ac:dyDescent="0.25">
      <c r="A462" s="45"/>
      <c r="B462" s="372"/>
      <c r="C462" s="15"/>
      <c r="D462" s="15" t="s">
        <v>12</v>
      </c>
      <c r="E462" s="16"/>
      <c r="F462" s="16"/>
      <c r="G462" s="16"/>
      <c r="H462" s="249"/>
      <c r="I462" s="36"/>
    </row>
    <row r="463" spans="1:78" ht="15.75" hidden="1" x14ac:dyDescent="0.25">
      <c r="A463" s="45"/>
      <c r="B463" s="338"/>
      <c r="C463" s="15"/>
      <c r="D463" s="15" t="s">
        <v>12</v>
      </c>
      <c r="E463" s="16"/>
      <c r="F463" s="16"/>
      <c r="G463" s="16"/>
      <c r="H463" s="249"/>
      <c r="I463" s="36"/>
    </row>
    <row r="464" spans="1:78" ht="15.75" hidden="1" x14ac:dyDescent="0.25">
      <c r="A464" s="45"/>
      <c r="B464" s="245"/>
      <c r="C464" s="232" t="s">
        <v>3</v>
      </c>
      <c r="D464" s="232" t="s">
        <v>299</v>
      </c>
      <c r="E464" s="228">
        <f>SUM(E461:E463)</f>
        <v>0</v>
      </c>
      <c r="F464" s="228"/>
      <c r="G464" s="228"/>
      <c r="H464" s="246"/>
      <c r="I464" s="36"/>
    </row>
    <row r="465" spans="1:9" ht="24" hidden="1" customHeight="1" x14ac:dyDescent="0.25">
      <c r="A465" s="320"/>
      <c r="B465" s="373" t="s">
        <v>299</v>
      </c>
      <c r="C465" s="374"/>
      <c r="D465" s="374"/>
      <c r="E465" s="374"/>
      <c r="F465" s="374"/>
      <c r="G465" s="374"/>
      <c r="H465" s="374"/>
      <c r="I465" s="36"/>
    </row>
    <row r="466" spans="1:9" ht="24" hidden="1" customHeight="1" x14ac:dyDescent="0.25">
      <c r="A466" s="320"/>
      <c r="B466" s="334"/>
      <c r="C466" s="6"/>
      <c r="D466" s="7" t="s">
        <v>1</v>
      </c>
      <c r="E466" s="8"/>
      <c r="F466" s="8">
        <v>0</v>
      </c>
      <c r="G466" s="8">
        <v>0</v>
      </c>
      <c r="H466" s="375" t="s">
        <v>326</v>
      </c>
      <c r="I466" s="36"/>
    </row>
    <row r="467" spans="1:9" ht="23.25" hidden="1" customHeight="1" x14ac:dyDescent="0.25">
      <c r="A467" s="320"/>
      <c r="B467" s="376"/>
      <c r="C467" s="6"/>
      <c r="D467" s="7" t="s">
        <v>1</v>
      </c>
      <c r="E467" s="8"/>
      <c r="F467" s="8">
        <v>0</v>
      </c>
      <c r="G467" s="8">
        <v>0</v>
      </c>
      <c r="H467" s="375"/>
      <c r="I467" s="36"/>
    </row>
    <row r="468" spans="1:9" ht="16.5" hidden="1" customHeight="1" x14ac:dyDescent="0.25">
      <c r="A468" s="320"/>
      <c r="B468" s="377"/>
      <c r="C468" s="6"/>
      <c r="D468" s="7" t="s">
        <v>1</v>
      </c>
      <c r="E468" s="8"/>
      <c r="F468" s="8">
        <v>0</v>
      </c>
      <c r="G468" s="8">
        <v>0</v>
      </c>
      <c r="H468" s="375"/>
      <c r="I468" s="36"/>
    </row>
    <row r="469" spans="1:9" ht="24" hidden="1" customHeight="1" x14ac:dyDescent="0.25">
      <c r="A469" s="320"/>
      <c r="B469" s="3"/>
      <c r="C469" s="208" t="s">
        <v>3</v>
      </c>
      <c r="D469" s="160" t="s">
        <v>1</v>
      </c>
      <c r="E469" s="9">
        <f>SUM(E466:E468)</f>
        <v>0</v>
      </c>
      <c r="F469" s="9">
        <f>SUM(F466:F468)</f>
        <v>0</v>
      </c>
      <c r="G469" s="9">
        <f>SUM(G466:G468)</f>
        <v>0</v>
      </c>
      <c r="H469" s="3"/>
      <c r="I469" s="36"/>
    </row>
    <row r="470" spans="1:9" ht="27.75" hidden="1" customHeight="1" x14ac:dyDescent="0.25">
      <c r="A470" s="45"/>
      <c r="B470" s="378" t="s">
        <v>293</v>
      </c>
      <c r="C470" s="379"/>
      <c r="D470" s="379"/>
      <c r="E470" s="379"/>
      <c r="F470" s="379"/>
      <c r="G470" s="379"/>
      <c r="H470" s="379"/>
      <c r="I470" s="36"/>
    </row>
    <row r="471" spans="1:9" ht="44.25" hidden="1" customHeight="1" x14ac:dyDescent="0.25">
      <c r="A471" s="45"/>
      <c r="B471" s="333"/>
      <c r="C471" s="231"/>
      <c r="D471" s="252" t="s">
        <v>12</v>
      </c>
      <c r="E471" s="234"/>
      <c r="F471" s="234">
        <v>0</v>
      </c>
      <c r="G471" s="234">
        <v>0</v>
      </c>
      <c r="H471" s="249"/>
      <c r="I471" s="36"/>
    </row>
    <row r="472" spans="1:9" ht="15.75" hidden="1" x14ac:dyDescent="0.25">
      <c r="A472" s="45"/>
      <c r="B472" s="333"/>
      <c r="C472" s="6"/>
      <c r="D472" s="15" t="s">
        <v>12</v>
      </c>
      <c r="E472" s="16"/>
      <c r="F472" s="16"/>
      <c r="G472" s="16"/>
      <c r="H472" s="330"/>
      <c r="I472" s="36"/>
    </row>
    <row r="473" spans="1:9" ht="24" hidden="1" customHeight="1" x14ac:dyDescent="0.25">
      <c r="A473" s="45"/>
      <c r="B473" s="245"/>
      <c r="C473" s="232" t="s">
        <v>3</v>
      </c>
      <c r="D473" s="232" t="s">
        <v>1</v>
      </c>
      <c r="E473" s="215">
        <f>SUM(E471:E472)</f>
        <v>0</v>
      </c>
      <c r="F473" s="215"/>
      <c r="G473" s="215"/>
      <c r="H473" s="246"/>
      <c r="I473" s="36"/>
    </row>
    <row r="474" spans="1:9" ht="23.25" hidden="1" customHeight="1" x14ac:dyDescent="0.25">
      <c r="A474" s="45"/>
      <c r="B474" s="248" t="s">
        <v>310</v>
      </c>
      <c r="C474" s="233"/>
      <c r="D474" s="233"/>
      <c r="E474" s="84">
        <f>E469</f>
        <v>0</v>
      </c>
      <c r="F474" s="84">
        <f t="shared" ref="F474:G474" si="2">F469</f>
        <v>0</v>
      </c>
      <c r="G474" s="84">
        <f t="shared" si="2"/>
        <v>0</v>
      </c>
      <c r="H474" s="247"/>
      <c r="I474" s="36"/>
    </row>
    <row r="475" spans="1:9" ht="23.25" customHeight="1" x14ac:dyDescent="0.25">
      <c r="A475" s="316"/>
      <c r="B475" s="380" t="s">
        <v>294</v>
      </c>
      <c r="C475" s="380"/>
      <c r="D475" s="380"/>
      <c r="E475" s="71">
        <v>0</v>
      </c>
      <c r="F475" s="71">
        <v>0</v>
      </c>
      <c r="G475" s="71">
        <v>0</v>
      </c>
      <c r="H475" s="317"/>
      <c r="I475" s="295"/>
    </row>
    <row r="476" spans="1:9" ht="23.25" customHeight="1" x14ac:dyDescent="0.25">
      <c r="A476" s="41"/>
      <c r="B476" s="363" t="s">
        <v>295</v>
      </c>
      <c r="C476" s="363"/>
      <c r="D476" s="363"/>
      <c r="E476" s="85">
        <v>0</v>
      </c>
      <c r="F476" s="85">
        <v>0</v>
      </c>
      <c r="G476" s="85">
        <v>0</v>
      </c>
      <c r="H476" s="318"/>
      <c r="I476" s="295"/>
    </row>
    <row r="477" spans="1:9" ht="15.75" hidden="1" x14ac:dyDescent="0.25">
      <c r="A477" s="36"/>
      <c r="B477" s="364" t="s">
        <v>31</v>
      </c>
      <c r="C477" s="364"/>
      <c r="D477" s="365"/>
      <c r="E477" s="57" t="e">
        <f>#REF!</f>
        <v>#REF!</v>
      </c>
      <c r="F477" s="57"/>
      <c r="G477" s="57"/>
      <c r="H477" s="58"/>
      <c r="I477" s="36"/>
    </row>
    <row r="478" spans="1:9" ht="15.75" hidden="1" x14ac:dyDescent="0.25">
      <c r="A478" s="36"/>
      <c r="B478" s="366" t="s">
        <v>32</v>
      </c>
      <c r="C478" s="366"/>
      <c r="D478" s="367"/>
      <c r="E478" s="59" t="e">
        <f>#REF!-#REF!</f>
        <v>#REF!</v>
      </c>
      <c r="F478" s="59"/>
      <c r="G478" s="59"/>
      <c r="H478" s="60"/>
      <c r="I478" s="36"/>
    </row>
    <row r="479" spans="1:9" ht="15.75" x14ac:dyDescent="0.25">
      <c r="A479" s="36"/>
      <c r="B479" s="111"/>
      <c r="C479" s="111"/>
      <c r="D479" s="111"/>
      <c r="E479" s="112"/>
      <c r="F479" s="112"/>
      <c r="G479" s="112"/>
      <c r="H479" s="113"/>
      <c r="I479" s="36"/>
    </row>
    <row r="480" spans="1:9" ht="18.75" x14ac:dyDescent="0.3">
      <c r="A480" s="36"/>
      <c r="B480" s="368"/>
      <c r="C480" s="369"/>
      <c r="D480" s="370"/>
      <c r="E480" s="370"/>
      <c r="F480" s="370"/>
      <c r="G480" s="370"/>
      <c r="H480" s="370"/>
    </row>
    <row r="481" spans="1:8" ht="15.75" x14ac:dyDescent="0.25">
      <c r="A481" s="36"/>
      <c r="B481" s="197"/>
      <c r="C481" s="197"/>
      <c r="D481" s="110"/>
      <c r="E481" s="110"/>
      <c r="F481" s="68"/>
      <c r="G481" s="68"/>
      <c r="H481" s="10"/>
    </row>
    <row r="482" spans="1:8" ht="15.75" x14ac:dyDescent="0.25">
      <c r="A482" s="36"/>
      <c r="B482" s="197"/>
      <c r="C482" s="197"/>
      <c r="D482" s="110"/>
      <c r="E482" s="110"/>
      <c r="F482" s="110"/>
      <c r="G482" s="110"/>
      <c r="H482" s="10"/>
    </row>
    <row r="483" spans="1:8" ht="15.75" x14ac:dyDescent="0.25">
      <c r="A483" s="36"/>
      <c r="B483" s="197"/>
      <c r="C483" s="197"/>
      <c r="D483" s="110"/>
      <c r="E483" s="110"/>
      <c r="F483" s="110"/>
      <c r="G483" s="110"/>
      <c r="H483" s="174"/>
    </row>
    <row r="484" spans="1:8" ht="15.75" x14ac:dyDescent="0.25">
      <c r="A484" s="36"/>
      <c r="B484" s="197"/>
      <c r="C484" s="197"/>
      <c r="D484" s="68"/>
      <c r="E484" s="110"/>
      <c r="F484" s="110"/>
      <c r="G484" s="110"/>
      <c r="H484" s="174"/>
    </row>
    <row r="485" spans="1:8" ht="15.75" x14ac:dyDescent="0.25">
      <c r="A485" s="36"/>
      <c r="B485" s="197"/>
      <c r="C485" s="197"/>
      <c r="D485" s="110"/>
      <c r="E485" s="68"/>
      <c r="F485" s="68"/>
      <c r="G485" s="68"/>
      <c r="H485" s="10"/>
    </row>
    <row r="486" spans="1:8" ht="15.75" x14ac:dyDescent="0.25">
      <c r="A486" s="36"/>
      <c r="B486" s="197"/>
      <c r="C486" s="197"/>
      <c r="D486" s="68"/>
      <c r="E486" s="68"/>
      <c r="F486" s="68"/>
      <c r="G486" s="68"/>
      <c r="H486" s="10"/>
    </row>
    <row r="487" spans="1:8" ht="15.75" x14ac:dyDescent="0.25">
      <c r="A487" s="36"/>
      <c r="B487" s="190"/>
      <c r="C487" s="190"/>
      <c r="D487" s="68"/>
      <c r="E487" s="68"/>
      <c r="F487" s="68"/>
      <c r="G487" s="68"/>
      <c r="H487" s="10"/>
    </row>
    <row r="488" spans="1:8" ht="15.75" x14ac:dyDescent="0.25">
      <c r="A488" s="36"/>
      <c r="B488" s="190"/>
      <c r="C488" s="190"/>
      <c r="D488" s="68"/>
      <c r="E488" s="68"/>
      <c r="F488" s="68"/>
      <c r="G488" s="68"/>
      <c r="H488" s="10"/>
    </row>
    <row r="489" spans="1:8" ht="15.75" x14ac:dyDescent="0.25">
      <c r="A489" s="36"/>
      <c r="B489" s="190"/>
      <c r="C489" s="190"/>
      <c r="D489" s="68"/>
      <c r="E489" s="68"/>
      <c r="F489" s="68"/>
      <c r="G489" s="68"/>
      <c r="H489" s="10"/>
    </row>
    <row r="490" spans="1:8" ht="15.75" x14ac:dyDescent="0.25">
      <c r="A490" s="36"/>
      <c r="B490" s="190"/>
      <c r="C490" s="190"/>
      <c r="D490" s="68"/>
      <c r="E490" s="68"/>
      <c r="F490" s="68"/>
      <c r="G490" s="68"/>
      <c r="H490" s="10"/>
    </row>
    <row r="491" spans="1:8" ht="15.75" x14ac:dyDescent="0.25">
      <c r="A491" s="36"/>
      <c r="B491" s="190"/>
      <c r="C491" s="190"/>
      <c r="D491" s="68"/>
      <c r="E491" s="68"/>
      <c r="F491" s="68"/>
      <c r="G491" s="68"/>
      <c r="H491" s="10"/>
    </row>
    <row r="492" spans="1:8" ht="15.75" x14ac:dyDescent="0.25">
      <c r="A492" s="36"/>
      <c r="B492" s="190"/>
      <c r="C492" s="190"/>
      <c r="D492" s="68"/>
      <c r="E492" s="68"/>
      <c r="F492" s="68"/>
      <c r="G492" s="68"/>
      <c r="H492" s="10"/>
    </row>
    <row r="493" spans="1:8" ht="15.75" x14ac:dyDescent="0.25">
      <c r="A493" s="36"/>
      <c r="B493" s="190"/>
      <c r="C493" s="190"/>
      <c r="D493" s="68"/>
      <c r="E493" s="68"/>
      <c r="F493" s="68"/>
      <c r="G493" s="68"/>
      <c r="H493" s="10"/>
    </row>
    <row r="494" spans="1:8" ht="15.75" x14ac:dyDescent="0.25">
      <c r="A494" s="36"/>
      <c r="B494" s="190"/>
      <c r="C494" s="190"/>
      <c r="D494" s="68"/>
      <c r="E494" s="68"/>
      <c r="F494" s="68"/>
      <c r="G494" s="68"/>
      <c r="H494" s="10"/>
    </row>
    <row r="495" spans="1:8" x14ac:dyDescent="0.25">
      <c r="A495" s="36"/>
      <c r="B495" s="36"/>
      <c r="C495" s="110"/>
      <c r="D495" s="68"/>
      <c r="E495" s="36"/>
      <c r="F495" s="36"/>
      <c r="G495" s="36"/>
      <c r="H495" s="36"/>
    </row>
    <row r="496" spans="1:8" x14ac:dyDescent="0.25">
      <c r="C496" s="21"/>
      <c r="E496" s="21"/>
      <c r="F496" s="21"/>
      <c r="G496" s="21"/>
    </row>
    <row r="497" spans="2:7" x14ac:dyDescent="0.25">
      <c r="C497" s="21"/>
    </row>
    <row r="498" spans="2:7" x14ac:dyDescent="0.25">
      <c r="B498" s="36"/>
      <c r="C498" s="72"/>
    </row>
    <row r="499" spans="2:7" x14ac:dyDescent="0.25">
      <c r="C499" s="21"/>
    </row>
    <row r="500" spans="2:7" x14ac:dyDescent="0.25">
      <c r="C500" s="21"/>
    </row>
    <row r="501" spans="2:7" x14ac:dyDescent="0.25">
      <c r="C501" s="72"/>
    </row>
    <row r="502" spans="2:7" x14ac:dyDescent="0.25">
      <c r="C502" s="72"/>
      <c r="E502" s="21"/>
      <c r="F502" s="21"/>
      <c r="G502" s="21"/>
    </row>
    <row r="503" spans="2:7" x14ac:dyDescent="0.25">
      <c r="C503" s="72"/>
      <c r="D503" s="21"/>
      <c r="E503" s="21"/>
      <c r="F503" s="21"/>
      <c r="G503" s="21"/>
    </row>
    <row r="504" spans="2:7" x14ac:dyDescent="0.25">
      <c r="C504" s="21"/>
      <c r="D504" s="21"/>
      <c r="E504" s="21"/>
      <c r="F504" s="21"/>
      <c r="G504" s="21"/>
    </row>
    <row r="505" spans="2:7" x14ac:dyDescent="0.25">
      <c r="C505" s="21"/>
      <c r="D505" s="21"/>
      <c r="E505" s="21"/>
      <c r="F505" s="21"/>
      <c r="G505" s="21"/>
    </row>
    <row r="506" spans="2:7" x14ac:dyDescent="0.25">
      <c r="C506" s="21"/>
      <c r="D506" s="21"/>
      <c r="E506" s="21"/>
      <c r="F506" s="21"/>
      <c r="G506" s="21"/>
    </row>
    <row r="507" spans="2:7" x14ac:dyDescent="0.25">
      <c r="C507" s="21"/>
      <c r="D507" s="21"/>
      <c r="E507" s="21"/>
      <c r="F507" s="21"/>
      <c r="G507" s="21"/>
    </row>
    <row r="508" spans="2:7" x14ac:dyDescent="0.25">
      <c r="C508" s="21"/>
    </row>
  </sheetData>
  <mergeCells count="153">
    <mergeCell ref="B10:H10"/>
    <mergeCell ref="B11:H11"/>
    <mergeCell ref="B12:H12"/>
    <mergeCell ref="B13:H13"/>
    <mergeCell ref="B20:H20"/>
    <mergeCell ref="B21:H21"/>
    <mergeCell ref="B2:H3"/>
    <mergeCell ref="B5:H5"/>
    <mergeCell ref="B6:H6"/>
    <mergeCell ref="B7:H7"/>
    <mergeCell ref="B8:H8"/>
    <mergeCell ref="B9:H9"/>
    <mergeCell ref="H51:H52"/>
    <mergeCell ref="H53:H55"/>
    <mergeCell ref="B54:B55"/>
    <mergeCell ref="H56:H59"/>
    <mergeCell ref="B60:B63"/>
    <mergeCell ref="H60:H63"/>
    <mergeCell ref="A24:H24"/>
    <mergeCell ref="B25:H25"/>
    <mergeCell ref="B26:I26"/>
    <mergeCell ref="A31:H31"/>
    <mergeCell ref="H43:H46"/>
    <mergeCell ref="H47:H49"/>
    <mergeCell ref="B84:H84"/>
    <mergeCell ref="A100:H100"/>
    <mergeCell ref="H118:H124"/>
    <mergeCell ref="B126:H126"/>
    <mergeCell ref="B136:H136"/>
    <mergeCell ref="H138:H140"/>
    <mergeCell ref="H64:H65"/>
    <mergeCell ref="H66:H70"/>
    <mergeCell ref="H72:H74"/>
    <mergeCell ref="H75:H78"/>
    <mergeCell ref="H79:H80"/>
    <mergeCell ref="H81:H82"/>
    <mergeCell ref="B155:D155"/>
    <mergeCell ref="B156:H156"/>
    <mergeCell ref="B157:H157"/>
    <mergeCell ref="B161:H161"/>
    <mergeCell ref="B164:H164"/>
    <mergeCell ref="B165:B166"/>
    <mergeCell ref="H165:H166"/>
    <mergeCell ref="B143:H143"/>
    <mergeCell ref="H144:H145"/>
    <mergeCell ref="H146:H149"/>
    <mergeCell ref="B151:H151"/>
    <mergeCell ref="B152:B153"/>
    <mergeCell ref="H152:H153"/>
    <mergeCell ref="B180:H180"/>
    <mergeCell ref="B181:B182"/>
    <mergeCell ref="H181:H182"/>
    <mergeCell ref="H188:H189"/>
    <mergeCell ref="B191:H191"/>
    <mergeCell ref="B195:D195"/>
    <mergeCell ref="B168:D168"/>
    <mergeCell ref="B169:H169"/>
    <mergeCell ref="A170:H170"/>
    <mergeCell ref="B171:B172"/>
    <mergeCell ref="H171:H172"/>
    <mergeCell ref="B177:H177"/>
    <mergeCell ref="B211:B212"/>
    <mergeCell ref="H211:H212"/>
    <mergeCell ref="B214:B216"/>
    <mergeCell ref="H214:H218"/>
    <mergeCell ref="H219:H222"/>
    <mergeCell ref="B224:D224"/>
    <mergeCell ref="B196:H196"/>
    <mergeCell ref="B197:H197"/>
    <mergeCell ref="B200:H200"/>
    <mergeCell ref="B201:B203"/>
    <mergeCell ref="H201:H206"/>
    <mergeCell ref="B210:H210"/>
    <mergeCell ref="B238:B239"/>
    <mergeCell ref="B241:H241"/>
    <mergeCell ref="B242:B243"/>
    <mergeCell ref="H242:H244"/>
    <mergeCell ref="B248:B252"/>
    <mergeCell ref="B255:B256"/>
    <mergeCell ref="B225:H225"/>
    <mergeCell ref="B226:H226"/>
    <mergeCell ref="B229:H229"/>
    <mergeCell ref="B233:B234"/>
    <mergeCell ref="H233:H234"/>
    <mergeCell ref="B237:H237"/>
    <mergeCell ref="B275:H275"/>
    <mergeCell ref="B276:B277"/>
    <mergeCell ref="H276:H277"/>
    <mergeCell ref="B280:H280"/>
    <mergeCell ref="B281:B282"/>
    <mergeCell ref="H281:H284"/>
    <mergeCell ref="B258:B259"/>
    <mergeCell ref="B263:H263"/>
    <mergeCell ref="H264:H265"/>
    <mergeCell ref="H266:H270"/>
    <mergeCell ref="B272:B273"/>
    <mergeCell ref="H272:H273"/>
    <mergeCell ref="B307:I307"/>
    <mergeCell ref="A312:H312"/>
    <mergeCell ref="H324:H327"/>
    <mergeCell ref="H328:H330"/>
    <mergeCell ref="H332:H333"/>
    <mergeCell ref="H334:H336"/>
    <mergeCell ref="B335:B336"/>
    <mergeCell ref="B290:H290"/>
    <mergeCell ref="B294:H294"/>
    <mergeCell ref="B300:H300"/>
    <mergeCell ref="B301:H301"/>
    <mergeCell ref="B305:D305"/>
    <mergeCell ref="B306:H306"/>
    <mergeCell ref="H356:H359"/>
    <mergeCell ref="H360:H361"/>
    <mergeCell ref="H362:H363"/>
    <mergeCell ref="B365:H365"/>
    <mergeCell ref="A381:H381"/>
    <mergeCell ref="H399:H405"/>
    <mergeCell ref="H337:H340"/>
    <mergeCell ref="B341:B344"/>
    <mergeCell ref="H341:H344"/>
    <mergeCell ref="H345:H346"/>
    <mergeCell ref="H347:H351"/>
    <mergeCell ref="H353:H355"/>
    <mergeCell ref="H428:H429"/>
    <mergeCell ref="B431:H431"/>
    <mergeCell ref="H432:H433"/>
    <mergeCell ref="B407:H407"/>
    <mergeCell ref="B417:H417"/>
    <mergeCell ref="B420:H420"/>
    <mergeCell ref="H422:H423"/>
    <mergeCell ref="B425:H425"/>
    <mergeCell ref="H426:H427"/>
    <mergeCell ref="B453:H453"/>
    <mergeCell ref="B454:H454"/>
    <mergeCell ref="H455:H456"/>
    <mergeCell ref="B458:D458"/>
    <mergeCell ref="B459:H459"/>
    <mergeCell ref="B460:H460"/>
    <mergeCell ref="B437:H437"/>
    <mergeCell ref="B438:H438"/>
    <mergeCell ref="B439:B440"/>
    <mergeCell ref="B443:H443"/>
    <mergeCell ref="B445:B446"/>
    <mergeCell ref="B448:H448"/>
    <mergeCell ref="B476:D476"/>
    <mergeCell ref="B477:D477"/>
    <mergeCell ref="B478:D478"/>
    <mergeCell ref="B480:H480"/>
    <mergeCell ref="B461:B462"/>
    <mergeCell ref="B465:H465"/>
    <mergeCell ref="H466:H468"/>
    <mergeCell ref="B467:B468"/>
    <mergeCell ref="B470:H470"/>
    <mergeCell ref="B475:D475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(совет)</vt:lpstr>
      <vt:lpstr>'Январь (совет)'!Область_печати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2018-09-21T10:04:47Z</dcterms:modified>
</cp:coreProperties>
</file>