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228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42" i="1" l="1"/>
  <c r="E6" i="1"/>
  <c r="E7" i="1"/>
  <c r="E8" i="1"/>
  <c r="E14" i="1" l="1"/>
  <c r="E18" i="1"/>
  <c r="E28" i="1"/>
  <c r="E25" i="1"/>
  <c r="E23" i="1"/>
  <c r="E19" i="1"/>
  <c r="E30" i="1"/>
  <c r="E31" i="1"/>
  <c r="E41" i="1"/>
  <c r="E39" i="1"/>
  <c r="E37" i="1"/>
  <c r="E36" i="1"/>
  <c r="E35" i="1"/>
  <c r="E34" i="1"/>
  <c r="E33" i="1"/>
  <c r="E32" i="1"/>
  <c r="D31" i="1" l="1"/>
  <c r="D30" i="1" s="1"/>
  <c r="D42" i="1" s="1"/>
  <c r="D6" i="1"/>
  <c r="D18" i="1"/>
  <c r="D28" i="1"/>
  <c r="D25" i="1"/>
  <c r="C25" i="1"/>
  <c r="D23" i="1"/>
  <c r="D19" i="1"/>
  <c r="D14" i="1"/>
  <c r="D7" i="1"/>
  <c r="D8" i="1"/>
  <c r="C42" i="1"/>
  <c r="C6" i="1"/>
  <c r="C18" i="1"/>
  <c r="C28" i="1"/>
  <c r="C23" i="1"/>
  <c r="C19" i="1"/>
  <c r="C14" i="1"/>
  <c r="C7" i="1"/>
  <c r="C8" i="1"/>
  <c r="C31" i="1"/>
  <c r="C30" i="1" s="1"/>
</calcChain>
</file>

<file path=xl/sharedStrings.xml><?xml version="1.0" encoding="utf-8"?>
<sst xmlns="http://schemas.openxmlformats.org/spreadsheetml/2006/main" count="76" uniqueCount="75">
  <si>
    <t>(рубли)</t>
  </si>
  <si>
    <t>Коды бюджетной классификации Российской Федерации</t>
  </si>
  <si>
    <t>Наименование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</si>
  <si>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</si>
  <si>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</si>
  <si>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</si>
  <si>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</si>
  <si>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</si>
  <si>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</si>
  <si>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</si>
  <si>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</si>
  <si>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</si>
  <si>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</si>
  <si>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111 05013 10 0000 120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</si>
  <si>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</si>
  <si>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</si>
  <si>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оказания платных услуг и компенсации затрат государства</t>
  </si>
  <si>
    <t>114 06025 10 0000 430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</si>
  <si>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</si>
  <si>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Прочие неналоговые доходы бюджетов сельских поселений</t>
  </si>
  <si>
    <t>Безвозмездные поступления от других бюджетов бюджетной системы РФ, кроме бюджетов государственных внебюджетных фондов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</si>
  <si>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</si>
  <si>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</si>
  <si>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</si>
  <si>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</si>
  <si>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202 03024 10 0000 151</t>
  </si>
  <si>
    <t>Субвенции бюджетам поселений на выполнение передаваемых полномочий субъектов Российской Федерации</t>
  </si>
  <si>
    <t>218 05010 10 0000 180</t>
  </si>
  <si>
    <t>Доходы бюджетов поселения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</si>
  <si>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</si>
  <si>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Всего доходов</t>
  </si>
  <si>
    <t>Дотации бюджетам сельских поселений на поддержку мер по обеспечению сбалансированности бюджетов</t>
  </si>
  <si>
    <t>НЕНАЛОГОВЫЕ ДОХОДЫ</t>
  </si>
  <si>
    <t>БЕЗВОЗМЕЗДНЫЕ ПОСТУПЛЕНИЯ</t>
  </si>
  <si>
    <t>Исполнено за               9 месяцев                  2018 года</t>
  </si>
  <si>
    <t>Исполнено за               9 месяцев                     2017 года</t>
  </si>
  <si>
    <t>Отклонение (уменьшение-, увеличение+) по сравнению с соответствующим периодом 2017 года</t>
  </si>
  <si>
    <t xml:space="preserve">Аналитические данные о поступлении доходов Ингарского сельского поселения                                                                                                за 9 месяцев 2018 года в сравнении ссоответствующим периодом 2017года </t>
  </si>
  <si>
    <t>НАЛОГОВЫЕ И НЕНАЛОГОВЫЕ ДОХОДЫ</t>
  </si>
  <si>
    <t>НАЛОГИ НА ПРИБЫЛЬ ДОХОДЫ</t>
  </si>
  <si>
    <t>182 101 02000 01 0000 110</t>
  </si>
  <si>
    <t>1852 101 02010 01 0000 110</t>
  </si>
  <si>
    <t>182 101 02020 01 0000 110</t>
  </si>
  <si>
    <t>Налоги на совокупный доход</t>
  </si>
  <si>
    <t>182 1 05 03010 010000 110</t>
  </si>
  <si>
    <t>Единый сельскохозяйственный налог</t>
  </si>
  <si>
    <t>182 101 02030 01 0000 110</t>
  </si>
  <si>
    <t>182 106 01030 10 0000 110</t>
  </si>
  <si>
    <t xml:space="preserve">182 106 06033 10 0000 110 </t>
  </si>
  <si>
    <t xml:space="preserve">182 106 06043 10 0000 110 </t>
  </si>
  <si>
    <t>230 111 05025 10 0000 120</t>
  </si>
  <si>
    <t>230 111 05035 10 0000 120</t>
  </si>
  <si>
    <t>000 111 00000 00 0000 000</t>
  </si>
  <si>
    <t>Доходы, плучаемые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</si>
  <si>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230 113 00000 00 0000 000</t>
  </si>
  <si>
    <t>230 113 01995 10 0000 130</t>
  </si>
  <si>
    <t>Прочие доходы от оказания платных услуг (работ) получателями средств бюджетов сельских поселений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</si>
  <si>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</si>
  <si>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</si>
  <si>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230 116 90050 10 0000 140</t>
  </si>
  <si>
    <t>230 116 00000 00 0000 000</t>
  </si>
  <si>
    <t>230 117 05050 10 0000 180</t>
  </si>
  <si>
    <t>230 117 00000 00 0000 000</t>
  </si>
  <si>
    <t>000 200 00000 00 0000 000</t>
  </si>
  <si>
    <t>000 202 00000 00 0000 000</t>
  </si>
  <si>
    <t>230 202 15001 10 0000 151</t>
  </si>
  <si>
    <t>230 202 15002 10 0000 151</t>
  </si>
  <si>
    <t>230 202 29999 10 0000 151</t>
  </si>
  <si>
    <t>230 202 35120 10 0000 151</t>
  </si>
  <si>
    <t>230 202 35118 10 0000 151</t>
  </si>
  <si>
    <t>230 202 49999 10 0000 151</t>
  </si>
  <si>
    <t>Прочие межбюджетные трансферты, передаваемые бюджетам сельских поселений</t>
  </si>
  <si>
    <t>230 219 05000 10 0000 151</t>
  </si>
  <si>
    <t>230 202 35082 10 0000 151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</si>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</sst>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%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4" fillId="0" borderId="2" xfId="0" applyFont="1" applyBorder="1"/>
    <xf numFmtId="4" fontId="4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3" xfId="1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5" fillId="2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vertical="center" wrapText="1"/>
    </xf>
    <xf numFmtId="4" fontId="4" fillId="0" borderId="2" xfId="1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left" shrinkToFit="1"/>
    </xf>
    <xf numFmtId="49" fontId="5" fillId="2" borderId="2" xfId="0" applyNumberFormat="1" applyFont="1" applyFill="1" applyBorder="1" applyAlignment="1">
      <alignment horizontal="left" shrinkToFit="1"/>
    </xf>
    <xf numFmtId="0" fontId="5" fillId="3" borderId="4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4" fontId="4" fillId="4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left" shrinkToFit="1"/>
    </xf>
    <xf numFmtId="0" fontId="8" fillId="3" borderId="2" xfId="0" applyFont="1" applyFill="1" applyBorder="1" applyAlignment="1">
      <alignment wrapText="1"/>
    </xf>
    <xf numFmtId="164" fontId="4" fillId="0" borderId="2" xfId="2" applyNumberFormat="1" applyFont="1" applyBorder="1" applyAlignment="1">
      <alignment horizontal="center" vertical="center"/>
    </xf>
    <xf numFmtId="0" fontId="4" fillId="4" borderId="2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/>
    <xf numFmtId="0" fontId="4" fillId="0" borderId="2" xfId="0" applyFont="1" applyBorder="1" applyAlignment="1">
      <alignment vertical="center"/>
    </xf>
    <xf numFmtId="165" fontId="3" fillId="0" borderId="2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165" fontId="3" fillId="0" borderId="2" xfId="2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4" borderId="2" xfId="0" applyNumberFormat="1" applyFont="1" applyFill="1" applyBorder="1" applyAlignment="1">
      <alignment horizontal="center" vertical="center"/>
    </xf>
    <xf numFmtId="2" fontId="4" fillId="4" borderId="2" xfId="2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 wrapText="1"/>
    </xf>
    <xf numFmtId="0" fontId="7" fillId="4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workbookViewId="0">
      <selection activeCell="E41" sqref="E41"/>
    </sheetView>
  </sheetViews>
  <sheetFormatPr defaultRowHeight="15" x14ac:dyDescent="0.25"/>
  <cols>
    <col min="1" max="1" width="25.42578125" customWidth="1"/>
    <col min="2" max="2" width="55.140625" customWidth="1"/>
    <col min="3" max="4" width="16.140625" customWidth="1"/>
    <col min="5" max="5" width="15.5703125" customWidth="1"/>
  </cols>
  <sheetData>
    <row r="1" spans="1:5" x14ac:dyDescent="0.25">
      <c r="A1" s="41" t="s">
        <v>37</v>
      </c>
      <c r="B1" s="41"/>
      <c r="C1" s="41"/>
      <c r="D1" s="41"/>
      <c r="E1" s="41"/>
    </row>
    <row r="2" spans="1:5" ht="29.25" customHeight="1" x14ac:dyDescent="0.25">
      <c r="A2" s="41"/>
      <c r="B2" s="41"/>
      <c r="C2" s="41"/>
      <c r="D2" s="41"/>
      <c r="E2" s="41"/>
    </row>
    <row r="3" spans="1:5" ht="15.75" x14ac:dyDescent="0.25">
      <c r="B3" s="1"/>
      <c r="D3" s="40" t="s">
        <v>0</v>
      </c>
      <c r="E3" s="40"/>
    </row>
    <row r="4" spans="1:5" ht="89.25" customHeight="1" x14ac:dyDescent="0.25">
      <c r="A4" s="18" t="s">
        <v>1</v>
      </c>
      <c r="B4" s="18" t="s">
        <v>2</v>
      </c>
      <c r="C4" s="18" t="s">
        <v>34</v>
      </c>
      <c r="D4" s="18" t="s">
        <v>35</v>
      </c>
      <c r="E4" s="18" t="s">
        <v>36</v>
      </c>
    </row>
    <row r="5" spans="1:5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</row>
    <row r="6" spans="1:5" ht="15.75" x14ac:dyDescent="0.25">
      <c r="A6" s="42" t="s">
        <v>38</v>
      </c>
      <c r="B6" s="43"/>
      <c r="C6" s="24">
        <f>C7+C13+C14+C18</f>
        <v>422372.98000000004</v>
      </c>
      <c r="D6" s="24">
        <f>D7+D14+D18</f>
        <v>665008.2699999999</v>
      </c>
      <c r="E6" s="38">
        <f>E7+E13+E14+E18</f>
        <v>-242635.28999999998</v>
      </c>
    </row>
    <row r="7" spans="1:5" ht="15.75" x14ac:dyDescent="0.25">
      <c r="A7" s="30"/>
      <c r="B7" s="31" t="s">
        <v>39</v>
      </c>
      <c r="C7" s="24">
        <f>C8</f>
        <v>175598.94</v>
      </c>
      <c r="D7" s="24">
        <f>D8</f>
        <v>164636.31999999998</v>
      </c>
      <c r="E7" s="38">
        <f>E8</f>
        <v>10962.619999999999</v>
      </c>
    </row>
    <row r="8" spans="1:5" x14ac:dyDescent="0.25">
      <c r="A8" s="3" t="s">
        <v>40</v>
      </c>
      <c r="B8" s="4" t="s">
        <v>3</v>
      </c>
      <c r="C8" s="5">
        <f>C9+C10+C11</f>
        <v>175598.94</v>
      </c>
      <c r="D8" s="5">
        <f>D9+D10+D11</f>
        <v>164636.31999999998</v>
      </c>
      <c r="E8" s="37">
        <f>E9+E10+E11</f>
        <v>10962.619999999999</v>
      </c>
    </row>
    <row r="9" spans="1:5" ht="64.5" x14ac:dyDescent="0.25">
      <c r="A9" s="20" t="s">
        <v>41</v>
      </c>
      <c r="B9" s="22" t="s">
        <v>4</v>
      </c>
      <c r="C9" s="6">
        <v>168557.02</v>
      </c>
      <c r="D9" s="7">
        <v>160781.01999999999</v>
      </c>
      <c r="E9" s="35">
        <v>7776</v>
      </c>
    </row>
    <row r="10" spans="1:5" ht="90" x14ac:dyDescent="0.25">
      <c r="A10" s="21" t="s">
        <v>42</v>
      </c>
      <c r="B10" s="23" t="s">
        <v>5</v>
      </c>
      <c r="C10" s="8">
        <v>226.45</v>
      </c>
      <c r="D10" s="9">
        <v>72.8</v>
      </c>
      <c r="E10" s="35">
        <v>153.65</v>
      </c>
    </row>
    <row r="11" spans="1:5" ht="39" x14ac:dyDescent="0.25">
      <c r="A11" s="21" t="s">
        <v>46</v>
      </c>
      <c r="B11" s="23" t="s">
        <v>6</v>
      </c>
      <c r="C11" s="8">
        <v>6815.47</v>
      </c>
      <c r="D11" s="9">
        <v>3782.5</v>
      </c>
      <c r="E11" s="35">
        <v>3032.97</v>
      </c>
    </row>
    <row r="12" spans="1:5" x14ac:dyDescent="0.25">
      <c r="A12" s="25"/>
      <c r="B12" s="26" t="s">
        <v>43</v>
      </c>
      <c r="C12" s="5"/>
      <c r="D12" s="16"/>
      <c r="E12" s="27"/>
    </row>
    <row r="13" spans="1:5" x14ac:dyDescent="0.25">
      <c r="A13" s="21" t="s">
        <v>44</v>
      </c>
      <c r="B13" s="23" t="s">
        <v>45</v>
      </c>
      <c r="C13" s="5">
        <v>-1030.25</v>
      </c>
      <c r="D13" s="16">
        <v>0</v>
      </c>
      <c r="E13" s="36">
        <v>-1030.25</v>
      </c>
    </row>
    <row r="14" spans="1:5" x14ac:dyDescent="0.25">
      <c r="A14" s="10" t="s">
        <v>7</v>
      </c>
      <c r="B14" s="11" t="s">
        <v>8</v>
      </c>
      <c r="C14" s="5">
        <f>C15+C16+C17</f>
        <v>189710.77000000002</v>
      </c>
      <c r="D14" s="5">
        <f>D15+D16+D17</f>
        <v>441021.85</v>
      </c>
      <c r="E14" s="37">
        <f>E15+E16+E17</f>
        <v>-251311.08</v>
      </c>
    </row>
    <row r="15" spans="1:5" ht="39" x14ac:dyDescent="0.25">
      <c r="A15" s="10" t="s">
        <v>47</v>
      </c>
      <c r="B15" s="12" t="s">
        <v>9</v>
      </c>
      <c r="C15" s="8">
        <v>47230.27</v>
      </c>
      <c r="D15" s="9">
        <v>22945.08</v>
      </c>
      <c r="E15" s="35">
        <v>24285.19</v>
      </c>
    </row>
    <row r="16" spans="1:5" ht="26.25" x14ac:dyDescent="0.25">
      <c r="A16" s="10" t="s">
        <v>48</v>
      </c>
      <c r="B16" s="12" t="s">
        <v>10</v>
      </c>
      <c r="C16" s="8">
        <v>101338.67</v>
      </c>
      <c r="D16" s="9">
        <v>332875.98</v>
      </c>
      <c r="E16" s="35">
        <v>-231537.31</v>
      </c>
    </row>
    <row r="17" spans="1:5" ht="26.25" x14ac:dyDescent="0.25">
      <c r="A17" s="10" t="s">
        <v>49</v>
      </c>
      <c r="B17" s="12" t="s">
        <v>11</v>
      </c>
      <c r="C17" s="8">
        <v>41141.83</v>
      </c>
      <c r="D17" s="9">
        <v>85200.79</v>
      </c>
      <c r="E17" s="35">
        <v>-44058.96</v>
      </c>
    </row>
    <row r="18" spans="1:5" ht="15.75" x14ac:dyDescent="0.25">
      <c r="A18" s="44" t="s">
        <v>32</v>
      </c>
      <c r="B18" s="45"/>
      <c r="C18" s="24">
        <f>C19+C23+C28</f>
        <v>58093.520000000004</v>
      </c>
      <c r="D18" s="24">
        <f>D19+D23+D28</f>
        <v>59350.1</v>
      </c>
      <c r="E18" s="39">
        <f>E19+E23+E28</f>
        <v>-1256.58</v>
      </c>
    </row>
    <row r="19" spans="1:5" ht="26.25" x14ac:dyDescent="0.25">
      <c r="A19" s="10" t="s">
        <v>52</v>
      </c>
      <c r="B19" s="11" t="s">
        <v>12</v>
      </c>
      <c r="C19" s="5">
        <f>C21+C22</f>
        <v>15781.52</v>
      </c>
      <c r="D19" s="5">
        <f>D21</f>
        <v>28150.1</v>
      </c>
      <c r="E19" s="37">
        <f>E21+E22</f>
        <v>-12368.58</v>
      </c>
    </row>
    <row r="20" spans="1:5" ht="64.5" hidden="1" x14ac:dyDescent="0.25">
      <c r="A20" s="10" t="s">
        <v>13</v>
      </c>
      <c r="B20" s="12" t="s">
        <v>14</v>
      </c>
      <c r="C20" s="8"/>
      <c r="D20" s="9"/>
      <c r="E20" s="19"/>
    </row>
    <row r="21" spans="1:5" ht="64.5" x14ac:dyDescent="0.25">
      <c r="A21" s="10" t="s">
        <v>51</v>
      </c>
      <c r="B21" s="12" t="s">
        <v>15</v>
      </c>
      <c r="C21" s="8">
        <v>12126.78</v>
      </c>
      <c r="D21" s="9">
        <v>28150.1</v>
      </c>
      <c r="E21" s="35">
        <v>-16023.32</v>
      </c>
    </row>
    <row r="22" spans="1:5" ht="64.5" x14ac:dyDescent="0.25">
      <c r="A22" s="10" t="s">
        <v>50</v>
      </c>
      <c r="B22" s="12" t="s">
        <v>53</v>
      </c>
      <c r="C22" s="8">
        <v>3654.74</v>
      </c>
      <c r="D22" s="9">
        <v>0</v>
      </c>
      <c r="E22" s="35">
        <v>3654.74</v>
      </c>
    </row>
    <row r="23" spans="1:5" ht="26.25" x14ac:dyDescent="0.25">
      <c r="A23" s="10" t="s">
        <v>54</v>
      </c>
      <c r="B23" s="11" t="s">
        <v>16</v>
      </c>
      <c r="C23" s="5">
        <f>C24</f>
        <v>24000</v>
      </c>
      <c r="D23" s="5">
        <f>D24</f>
        <v>19600</v>
      </c>
      <c r="E23" s="34">
        <f>E24</f>
        <v>4400</v>
      </c>
    </row>
    <row r="24" spans="1:5" ht="25.5" x14ac:dyDescent="0.25">
      <c r="A24" s="10" t="s">
        <v>55</v>
      </c>
      <c r="B24" s="13" t="s">
        <v>56</v>
      </c>
      <c r="C24" s="8">
        <v>24000</v>
      </c>
      <c r="D24" s="9">
        <v>19600</v>
      </c>
      <c r="E24" s="35">
        <v>4400</v>
      </c>
    </row>
    <row r="25" spans="1:5" x14ac:dyDescent="0.25">
      <c r="A25" s="10" t="s">
        <v>60</v>
      </c>
      <c r="B25" s="11" t="s">
        <v>57</v>
      </c>
      <c r="C25" s="5">
        <f>C26</f>
        <v>0</v>
      </c>
      <c r="D25" s="5">
        <f>D26</f>
        <v>0</v>
      </c>
      <c r="E25" s="37">
        <f>C25+D25</f>
        <v>0</v>
      </c>
    </row>
    <row r="26" spans="1:5" ht="39" x14ac:dyDescent="0.25">
      <c r="A26" s="10" t="s">
        <v>59</v>
      </c>
      <c r="B26" s="12" t="s">
        <v>58</v>
      </c>
      <c r="C26" s="8">
        <v>0</v>
      </c>
      <c r="D26" s="8">
        <v>0</v>
      </c>
      <c r="E26" s="35">
        <v>0</v>
      </c>
    </row>
    <row r="27" spans="1:5" ht="39" hidden="1" x14ac:dyDescent="0.25">
      <c r="A27" s="10" t="s">
        <v>17</v>
      </c>
      <c r="B27" s="14" t="s">
        <v>18</v>
      </c>
      <c r="C27" s="8"/>
      <c r="D27" s="9"/>
      <c r="E27" s="19"/>
    </row>
    <row r="28" spans="1:5" x14ac:dyDescent="0.25">
      <c r="A28" s="32" t="s">
        <v>62</v>
      </c>
      <c r="B28" s="15" t="s">
        <v>19</v>
      </c>
      <c r="C28" s="5">
        <f>C29</f>
        <v>18312</v>
      </c>
      <c r="D28" s="16">
        <f>D29</f>
        <v>11600</v>
      </c>
      <c r="E28" s="34">
        <f>C28-D28</f>
        <v>6712</v>
      </c>
    </row>
    <row r="29" spans="1:5" x14ac:dyDescent="0.25">
      <c r="A29" s="10" t="s">
        <v>61</v>
      </c>
      <c r="B29" s="13" t="s">
        <v>19</v>
      </c>
      <c r="C29" s="8">
        <v>18312</v>
      </c>
      <c r="D29" s="9">
        <v>11600</v>
      </c>
      <c r="E29" s="33">
        <v>6712</v>
      </c>
    </row>
    <row r="30" spans="1:5" ht="21" customHeight="1" x14ac:dyDescent="0.25">
      <c r="A30" s="28" t="s">
        <v>63</v>
      </c>
      <c r="B30" s="29" t="s">
        <v>33</v>
      </c>
      <c r="C30" s="24">
        <f>C31</f>
        <v>10868651.879999999</v>
      </c>
      <c r="D30" s="24">
        <f>D31</f>
        <v>11770440.639999999</v>
      </c>
      <c r="E30" s="39">
        <f>E31</f>
        <v>-901788.75999999978</v>
      </c>
    </row>
    <row r="31" spans="1:5" ht="39" x14ac:dyDescent="0.25">
      <c r="A31" s="10" t="s">
        <v>64</v>
      </c>
      <c r="B31" s="12" t="s">
        <v>20</v>
      </c>
      <c r="C31" s="8">
        <f>C32+C33+C34+C36+C37+C39</f>
        <v>10868651.879999999</v>
      </c>
      <c r="D31" s="8">
        <f>D32+D33+D34+D35+D37+D39</f>
        <v>11770440.639999999</v>
      </c>
      <c r="E31" s="37">
        <f>E32+E33+E34+E35+E36+E37+E39+E41</f>
        <v>-901788.75999999978</v>
      </c>
    </row>
    <row r="32" spans="1:5" ht="26.25" x14ac:dyDescent="0.25">
      <c r="A32" s="10" t="s">
        <v>65</v>
      </c>
      <c r="B32" s="12" t="s">
        <v>21</v>
      </c>
      <c r="C32" s="8">
        <v>7635750.2999999998</v>
      </c>
      <c r="D32" s="9">
        <v>7636875.2999999998</v>
      </c>
      <c r="E32" s="35">
        <f t="shared" ref="E32:E37" si="0">C32-D32</f>
        <v>-1125</v>
      </c>
    </row>
    <row r="33" spans="1:5" ht="26.25" x14ac:dyDescent="0.25">
      <c r="A33" s="10" t="s">
        <v>66</v>
      </c>
      <c r="B33" s="12" t="s">
        <v>31</v>
      </c>
      <c r="C33" s="8">
        <v>165320</v>
      </c>
      <c r="D33" s="9">
        <v>150100</v>
      </c>
      <c r="E33" s="35">
        <f t="shared" si="0"/>
        <v>15220</v>
      </c>
    </row>
    <row r="34" spans="1:5" x14ac:dyDescent="0.25">
      <c r="A34" s="10" t="s">
        <v>67</v>
      </c>
      <c r="B34" s="13" t="s">
        <v>22</v>
      </c>
      <c r="C34" s="8">
        <v>503014</v>
      </c>
      <c r="D34" s="9">
        <v>365183</v>
      </c>
      <c r="E34" s="35">
        <f t="shared" si="0"/>
        <v>137831</v>
      </c>
    </row>
    <row r="35" spans="1:5" ht="38.25" x14ac:dyDescent="0.25">
      <c r="A35" s="10" t="s">
        <v>73</v>
      </c>
      <c r="B35" s="13" t="s">
        <v>74</v>
      </c>
      <c r="C35" s="8">
        <v>0</v>
      </c>
      <c r="D35" s="9">
        <v>914333.33</v>
      </c>
      <c r="E35" s="35">
        <f t="shared" si="0"/>
        <v>-914333.33</v>
      </c>
    </row>
    <row r="36" spans="1:5" ht="38.25" x14ac:dyDescent="0.25">
      <c r="A36" s="10" t="s">
        <v>68</v>
      </c>
      <c r="B36" s="13" t="s">
        <v>23</v>
      </c>
      <c r="C36" s="8">
        <v>7375.08</v>
      </c>
      <c r="D36" s="9">
        <v>0</v>
      </c>
      <c r="E36" s="35">
        <f t="shared" si="0"/>
        <v>7375.08</v>
      </c>
    </row>
    <row r="37" spans="1:5" ht="39" x14ac:dyDescent="0.25">
      <c r="A37" s="10" t="s">
        <v>69</v>
      </c>
      <c r="B37" s="12" t="s">
        <v>24</v>
      </c>
      <c r="C37" s="8">
        <v>151300</v>
      </c>
      <c r="D37" s="9">
        <v>138700</v>
      </c>
      <c r="E37" s="35">
        <f t="shared" si="0"/>
        <v>12600</v>
      </c>
    </row>
    <row r="38" spans="1:5" ht="26.25" hidden="1" x14ac:dyDescent="0.25">
      <c r="A38" s="10" t="s">
        <v>25</v>
      </c>
      <c r="B38" s="12" t="s">
        <v>26</v>
      </c>
      <c r="C38" s="8"/>
      <c r="D38" s="9"/>
      <c r="E38" s="19"/>
    </row>
    <row r="39" spans="1:5" ht="26.25" x14ac:dyDescent="0.25">
      <c r="A39" s="10" t="s">
        <v>70</v>
      </c>
      <c r="B39" s="12" t="s">
        <v>71</v>
      </c>
      <c r="C39" s="8">
        <v>2405892.5</v>
      </c>
      <c r="D39" s="9">
        <v>2565249.0099999998</v>
      </c>
      <c r="E39" s="35">
        <f>C39-D39</f>
        <v>-159356.50999999978</v>
      </c>
    </row>
    <row r="40" spans="1:5" ht="25.5" hidden="1" x14ac:dyDescent="0.25">
      <c r="A40" s="10" t="s">
        <v>27</v>
      </c>
      <c r="B40" s="13" t="s">
        <v>28</v>
      </c>
      <c r="C40" s="8"/>
      <c r="D40" s="9"/>
      <c r="E40" s="19"/>
    </row>
    <row r="41" spans="1:5" ht="38.25" x14ac:dyDescent="0.25">
      <c r="A41" s="10" t="s">
        <v>72</v>
      </c>
      <c r="B41" s="13" t="s">
        <v>29</v>
      </c>
      <c r="C41" s="8">
        <v>0</v>
      </c>
      <c r="D41" s="9">
        <v>0</v>
      </c>
      <c r="E41" s="35">
        <f>C41-D41</f>
        <v>0</v>
      </c>
    </row>
    <row r="42" spans="1:5" x14ac:dyDescent="0.25">
      <c r="A42" s="3"/>
      <c r="B42" s="17" t="s">
        <v>30</v>
      </c>
      <c r="C42" s="5">
        <f>C6+C30</f>
        <v>11291024.859999999</v>
      </c>
      <c r="D42" s="5">
        <f>D6+D30</f>
        <v>12435448.909999998</v>
      </c>
      <c r="E42" s="37">
        <f>E6+E30</f>
        <v>-1144424.0499999998</v>
      </c>
    </row>
  </sheetData>
  <mergeCells count="4">
    <mergeCell ref="D3:E3"/>
    <mergeCell ref="A1:E2"/>
    <mergeCell ref="A6:B6"/>
    <mergeCell ref="A18:B1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2018-10-18T06:06:33Z</dcterms:modified>
</cp:coreProperties>
</file>