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845" windowWidth="14805" windowHeight="627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51" i="1" l="1"/>
  <c r="C57" i="1"/>
  <c r="C55" i="1"/>
  <c r="C59" i="1"/>
  <c r="E5" i="1" l="1"/>
  <c r="D5" i="1"/>
  <c r="C5" i="1"/>
  <c r="C29" i="1"/>
  <c r="C33" i="1"/>
  <c r="C36" i="1" l="1"/>
  <c r="E48" i="1" l="1"/>
  <c r="E27" i="1" l="1"/>
  <c r="E24" i="1" s="1"/>
  <c r="E23" i="1" s="1"/>
  <c r="D27" i="1"/>
  <c r="D24" i="1" s="1"/>
  <c r="D23" i="1" s="1"/>
  <c r="C25" i="1"/>
  <c r="E16" i="1" l="1"/>
  <c r="D16" i="1"/>
  <c r="C16" i="1"/>
  <c r="C7" i="1"/>
  <c r="E13" i="1"/>
  <c r="E12" i="1" s="1"/>
  <c r="D13" i="1"/>
  <c r="D12" i="1" s="1"/>
  <c r="C13" i="1" l="1"/>
  <c r="C12" i="1" s="1"/>
  <c r="E19" i="1"/>
  <c r="D19" i="1"/>
  <c r="D21" i="1"/>
  <c r="E21" i="1"/>
  <c r="C46" i="1" l="1"/>
  <c r="D48" i="1"/>
  <c r="C48" i="1"/>
  <c r="C6" i="1"/>
  <c r="D7" i="1"/>
  <c r="D6" i="1" s="1"/>
  <c r="E7" i="1"/>
  <c r="E6" i="1" s="1"/>
  <c r="C27" i="1"/>
  <c r="C24" i="1" s="1"/>
  <c r="C23" i="1" s="1"/>
  <c r="C45" i="1" l="1"/>
  <c r="E67" i="1" l="1"/>
  <c r="D67" i="1"/>
  <c r="E75" i="1" l="1"/>
  <c r="D75" i="1"/>
  <c r="C75" i="1"/>
  <c r="C67" i="1" l="1"/>
  <c r="E51" i="1"/>
  <c r="D51" i="1"/>
  <c r="C44" i="1" l="1"/>
  <c r="C43" i="1" s="1"/>
  <c r="C77" i="1" s="1"/>
  <c r="E45" i="1"/>
  <c r="E44" i="1" s="1"/>
  <c r="E43" i="1" s="1"/>
  <c r="D45" i="1"/>
  <c r="D44" i="1" s="1"/>
  <c r="D43" i="1" s="1"/>
  <c r="E40" i="1" l="1"/>
  <c r="D40" i="1"/>
  <c r="C40" i="1"/>
  <c r="E29" i="1"/>
  <c r="D29" i="1"/>
  <c r="E18" i="1" l="1"/>
  <c r="E15" i="1" s="1"/>
  <c r="D18" i="1"/>
  <c r="D15" i="1" s="1"/>
  <c r="C18" i="1"/>
  <c r="C15" i="1" s="1"/>
  <c r="D77" i="1" l="1"/>
  <c r="E77" i="1"/>
</calcChain>
</file>

<file path=xl/sharedStrings.xml><?xml version="1.0" encoding="utf-8"?>
<sst xmlns="http://schemas.openxmlformats.org/spreadsheetml/2006/main" count="154" uniqueCount="150">
  <si>
    <t>Код классификации доходов бюджетов Российской Федерации</t>
  </si>
  <si>
    <t>Наименование доходов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</si>
  <si>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</si>
  <si>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</si>
  <si>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</si>
  <si>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</si>
  <si>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</si>
  <si>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</si>
  <si>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</si>
  <si>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</si>
  <si>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</si>
  <si>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</si>
  <si>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</si>
  <si>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</si>
  <si>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000 1 06 00000 00 0000 000</t>
  </si>
  <si>
    <t xml:space="preserve">НАЛОГИ НА ИМУЩЕСТВО </t>
  </si>
  <si>
    <t xml:space="preserve">Земельный налог                                                                  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</si>
  <si>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</si>
  <si>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</si>
  <si>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</si>
  <si>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</si>
  <si>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</si>
  <si>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</si>
  <si>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Прочие субсидии</t>
  </si>
  <si>
    <t xml:space="preserve">Прочие субсидии бюджетам городских поселений </t>
  </si>
  <si>
    <t>Субвенции бюджетам на составление (изменение) списков кандидатов в присяжные заседатели федеральных судов общей юрисдикции в Российской Федерации</t>
  </si>
  <si>
    <t>Субвенции бюджетам городских поселений на составление (изменение) списков кандидатов в присяжные заседатели федеральных судов общей юрисдикции в Российской Федерации</t>
  </si>
  <si>
    <t xml:space="preserve"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</si>
  <si>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>ВСЕГО ДОХОДОВ</t>
  </si>
  <si>
    <t>000 1 13 00000 00 0000 000</t>
  </si>
  <si>
    <t>ДОХОДЫ ОТ ОКАЗАНИЯ ПЛАТНЫХ УСЛУГ (РАБОТ) И КОМПЕНСАЦИИ ЗАТРАТ ГОСУДАРСТВА</t>
  </si>
  <si>
    <t>192 2 02 03007 13 0000 151</t>
  </si>
  <si>
    <t xml:space="preserve">192 2 02 03119 05 0000 151
</t>
  </si>
  <si>
    <t>192 2 02 03007 00 0000 151</t>
  </si>
  <si>
    <t>Дотации бюджетам бюджетной системы Российской Федерации</t>
  </si>
  <si>
    <t xml:space="preserve">Субвенции бюджетам бюджетной системы Российской Федерации </t>
  </si>
  <si>
    <t>000 2 02 29999 00 0000 151</t>
  </si>
  <si>
    <t>192 2 02 29999 13 0000 151</t>
  </si>
  <si>
    <t>192 2 02 20077 13 0000 151</t>
  </si>
  <si>
    <t>Субсидии бюджетам городских поселений на софинансирование капитальных вложений в объекты муниципальной собственности</t>
  </si>
  <si>
    <t>192 2 02 20216 13 0000 151</t>
  </si>
  <si>
    <t>192 2 02 25560 13 0000 151</t>
  </si>
  <si>
    <t>Субсидии бюджетам городских поселений на поддержку обустройства мест массового отдыха населения (городских парков)</t>
  </si>
  <si>
    <t>192 2 02 25555 13 0000 151</t>
  </si>
  <si>
    <t xml:space="preserve"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
</t>
  </si>
  <si>
    <t>192 2 02 15002 13 0000 151</t>
  </si>
  <si>
    <t xml:space="preserve">Дотации бюджетам городских поселений на поддержку мер по обеспечению сбалансированности бюджетов
</t>
  </si>
  <si>
    <t>192 2 02 25527 13 0000 151</t>
  </si>
  <si>
    <t xml:space="preserve">Субсидии бюджетам городских поселений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
</t>
  </si>
  <si>
    <t>,</t>
  </si>
  <si>
    <t>Единица измерения: руб.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</si>
  <si>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</si>
  <si>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</si>
  <si>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</si>
  <si>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192 2 19 60010 13 0000 151</t>
  </si>
  <si>
    <t>192 2 02 25467 13 0000 151</t>
  </si>
  <si>
    <t xml:space="preserve">Субсидии бюджетам городских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</si>
  <si>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
</t>
  </si>
  <si>
    <t xml:space="preserve">192 2 02 25527 13 0000 151
</t>
  </si>
  <si>
    <t xml:space="preserve">Субсидии бюджетам городских поселений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
</t>
  </si>
  <si>
    <t>2021 год</t>
  </si>
  <si>
    <t xml:space="preserve">000 1 17 00000 00 0000 000
</t>
  </si>
  <si>
    <t xml:space="preserve">ПРОЧИЕ НЕНАЛОГОВЫЕ ДОХОДЫ
</t>
  </si>
  <si>
    <t>182 1 06 06033 10 0000 110</t>
  </si>
  <si>
    <t>182 1 06 06043 10 0000 110</t>
  </si>
  <si>
    <t>182 1 06 01030 10 0000 110</t>
  </si>
  <si>
    <t>230 1 11 05025 10 0000 120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</si>
  <si>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</si>
  <si>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230 1 13 01995 10 0001 130</t>
  </si>
  <si>
    <t>Прочие доходы от оказания платных услуг (работ) получателями средств бюджетов сельских поселений (доходы от оказания платных услуг казенными учреждениями)</t>
  </si>
  <si>
    <t>Прочие неналоговые доходы бюджетов сельских поселений (прочие неналоговые доходы)</t>
  </si>
  <si>
    <t>Субсидии бюджетам муниципальных образований Ивановской области на софинансирование расходов, связанных с поэтапным доведением средней заработной платы работников культуры муниципальных учреждений культуры Ивановской области до средней заработной платы в Ивановской области</t>
  </si>
  <si>
    <t xml:space="preserve">Субвенции бюджетам сельских поселений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</si>
  <si>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</si>
  <si>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</si>
  <si>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 сельских поселений</t>
  </si>
  <si>
    <t>Дотации бюджетам сельских поселений на выравнивание бюджетной обеспеченности</t>
  </si>
  <si>
    <t>Дотации бюджетам сельских поселений наподдержку мер по обеспечению сбалансированности бюджетов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</si>
  <si>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</si>
  <si>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 сельских  поселений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</si>
  <si>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</si>
  <si>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000 1 06 01000 00 0000 110</t>
  </si>
  <si>
    <t>Налог на имущество физических лиц.</t>
  </si>
  <si>
    <t>Земельный налог с организаций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</si>
  <si>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</si>
  <si>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</si>
  <si>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000 1 13 01990 00 0000 130</t>
  </si>
  <si>
    <t>Прочие доходы от оказания платных услуг (работ)</t>
  </si>
  <si>
    <t>000 1 13 01000 00 0000 130</t>
  </si>
  <si>
    <t>Доходы от оказания платных услуг (работ)</t>
  </si>
  <si>
    <t xml:space="preserve">
000 1 17 05000 00 0000 180</t>
  </si>
  <si>
    <t>Прочие неналоговые доходы</t>
  </si>
  <si>
    <t>000 2 02 20000 00 0000 150</t>
  </si>
  <si>
    <t>230 2 02 15001 10 0000 150</t>
  </si>
  <si>
    <t>230 2 02 15002 10 0000 150</t>
  </si>
  <si>
    <t>000 2 02 10000 00 0000 150</t>
  </si>
  <si>
    <t>Дотации бюджетам на поддержку мер по обеспечению сбалансированности бюджетов</t>
  </si>
  <si>
    <t>Дотации на выравнивание бюджетной обеспеченности</t>
  </si>
  <si>
    <t>230 2 02 29999 10 0000 150</t>
  </si>
  <si>
    <t>000 2 02 30000 00 0000 150</t>
  </si>
  <si>
    <t>230 2 02 35120 10 0000 150</t>
  </si>
  <si>
    <t>000 2 02 40000 00 0000 150</t>
  </si>
  <si>
    <t>2022 год</t>
  </si>
  <si>
    <t>230 2 02 35118 10 0000 150</t>
  </si>
  <si>
    <t>000 1 11 05020 00 0000 120</t>
  </si>
  <si>
    <t>000 1 11 05070 00 0000 120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</si>
  <si>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</si>
  <si>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сельских поселений (за исключением земельных участков)</t>
  </si>
  <si>
    <t>230 1 11 05075 10 0000 120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</si>
  <si>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</si>
  <si>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000 1 05 00000 00 0000 000</t>
  </si>
  <si>
    <t>НАЛОГИ НА СОВОКУПНЫЙ ДОХОД</t>
  </si>
  <si>
    <t>Единый сельскохозяйственный налог</t>
  </si>
  <si>
    <t>000 1 05 03000 01 0000 110</t>
  </si>
  <si>
    <t>182 1 05 03010 01 0000 110</t>
  </si>
  <si>
    <t>230 2 02 40014 10 0000 150</t>
  </si>
  <si>
    <t>Доходы бюджета Ингарского сельского поселения на 2021 год и на плановый период 2022 и 2023годов</t>
  </si>
  <si>
    <t>2023 год</t>
  </si>
  <si>
    <t>182 1 01 02040 01 0000 110</t>
  </si>
  <si>
    <t>Налог на доходы физических лиц в виде фиксировнных авансовых платежей с доходов,полученных физтческими лицами, являющимися иноастранными гражданами,осуществляющими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</si>
  <si>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230 1 17 05050 10 0000 180</t>
  </si>
  <si>
    <t>000 2 02 15002 00 0000 150</t>
  </si>
  <si>
    <t>000 2 02 15001 00 0000 150</t>
  </si>
  <si>
    <t>000 1 06 06030 00 0000 110</t>
  </si>
  <si>
    <t>000 1 06 06000 00 0000 110</t>
  </si>
  <si>
    <t>000 1 06 06040 00 0000 110</t>
  </si>
  <si>
    <t xml:space="preserve">Земельный налог с физических лиц 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</si>
  <si>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</si>
  <si>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230 1 14 06025 10 0000 430</t>
  </si>
  <si>
    <t>000 1 14 06020 00 0000 430</t>
  </si>
  <si>
    <t xml:space="preserve"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
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</si>
  <si>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</si>
  <si>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</si>
  <si>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ДОХОДЫ ОТ ПРОДАЖИ МАТЕРИАЛЬНЫХ И НЕМАТЕРИАЛЬНЫХ АКТИВОВ</t>
  </si>
  <si>
    <t>000 1 14 00000 00 0000 000</t>
  </si>
  <si>
    <t>Доходы от компенсации затрат государства</t>
  </si>
  <si>
    <t>000 1 13 02000 00 0000 130</t>
  </si>
  <si>
    <t>Доходы, поступающие в порядке возмещения расходов, понесенных в связи с эксплуатацией имущества</t>
  </si>
  <si>
    <t>000 1 13 02060 00 0000 130</t>
  </si>
  <si>
    <t>Доходы поступающие в порядке возмещения расходов, понесенных в связи с эксплуатацией имущества сельских поселений</t>
  </si>
  <si>
    <t>230 1 13 02065 10 0000 130</t>
  </si>
  <si>
    <t>Субсидии бюджетам бюджетной системы Российской Федерации</t>
  </si>
  <si>
    <t>000 2 02 25519 10 0000 150</t>
  </si>
  <si>
    <t>Субсидии бюджетам сельских поселений на поддержку отрасли культуры</t>
  </si>
  <si>
    <t>000 2 02 29999 00 0000 150</t>
  </si>
  <si>
    <t>000 2 02 25467 10 0000 150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</si>
  <si>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</si>
  <si>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230 2 02 25467 10 0000 150</t>
  </si>
  <si>
    <t>230 2 02 25519 10 0000 150</t>
  </si>
  <si>
    <t>Приложение  № 2 к решению Совета Ингарского сельского пселения "О бюджете Ингарского сельского
 поселения на 2021год и 
на плановый период 2022 и 2023 годов"
 от 28.01. 2020г. №     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</si>
</sst>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89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justify" vertical="center" wrapText="1"/>
    </xf>
    <xf numFmtId="4" fontId="3" fillId="2" borderId="6" xfId="0" applyNumberFormat="1" applyFont="1" applyFill="1" applyBorder="1" applyAlignment="1">
      <alignment horizontal="center" vertical="top"/>
    </xf>
    <xf numFmtId="4" fontId="3" fillId="2" borderId="0" xfId="0" applyNumberFormat="1" applyFont="1" applyFill="1" applyBorder="1" applyAlignment="1">
      <alignment horizontal="center" vertical="top"/>
    </xf>
    <xf numFmtId="4" fontId="3" fillId="2" borderId="2" xfId="0" applyNumberFormat="1" applyFont="1" applyFill="1" applyBorder="1" applyAlignment="1">
      <alignment horizontal="center" vertical="top"/>
    </xf>
    <xf numFmtId="4" fontId="2" fillId="2" borderId="2" xfId="0" applyNumberFormat="1" applyFont="1" applyFill="1" applyBorder="1" applyAlignment="1">
      <alignment horizontal="center" vertical="top"/>
    </xf>
    <xf numFmtId="4" fontId="3" fillId="2" borderId="8" xfId="0" applyNumberFormat="1" applyFont="1" applyFill="1" applyBorder="1" applyAlignment="1">
      <alignment horizontal="center" vertical="top"/>
    </xf>
    <xf numFmtId="4" fontId="8" fillId="2" borderId="2" xfId="0" applyNumberFormat="1" applyFont="1" applyFill="1" applyBorder="1" applyAlignment="1">
      <alignment horizontal="center" vertical="top"/>
    </xf>
    <xf numFmtId="4" fontId="8" fillId="2" borderId="8" xfId="0" applyNumberFormat="1" applyFont="1" applyFill="1" applyBorder="1" applyAlignment="1">
      <alignment horizontal="center" vertical="top"/>
    </xf>
    <xf numFmtId="0" fontId="0" fillId="2" borderId="0" xfId="0" applyFill="1"/>
    <xf numFmtId="0" fontId="2" fillId="2" borderId="2" xfId="0" applyFont="1" applyFill="1" applyBorder="1" applyAlignment="1">
      <alignment horizontal="center" vertical="center"/>
    </xf>
    <xf numFmtId="0" fontId="9" fillId="2" borderId="0" xfId="0" applyFont="1" applyFill="1"/>
    <xf numFmtId="0" fontId="2" fillId="2" borderId="11" xfId="0" applyFont="1" applyFill="1" applyBorder="1" applyAlignment="1">
      <alignment vertical="center" wrapText="1"/>
    </xf>
    <xf numFmtId="4" fontId="3" fillId="2" borderId="4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vertical="center"/>
    </xf>
    <xf numFmtId="4" fontId="0" fillId="2" borderId="0" xfId="0" applyNumberFormat="1" applyFill="1"/>
    <xf numFmtId="0" fontId="2" fillId="2" borderId="3" xfId="0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top"/>
    </xf>
    <xf numFmtId="4" fontId="3" fillId="2" borderId="13" xfId="0" applyNumberFormat="1" applyFont="1" applyFill="1" applyBorder="1" applyAlignment="1">
      <alignment horizontal="center" vertical="top"/>
    </xf>
    <xf numFmtId="4" fontId="3" fillId="2" borderId="12" xfId="0" applyNumberFormat="1" applyFont="1" applyFill="1" applyBorder="1" applyAlignment="1">
      <alignment horizontal="center" vertical="top"/>
    </xf>
    <xf numFmtId="4" fontId="3" fillId="2" borderId="11" xfId="0" applyNumberFormat="1" applyFont="1" applyFill="1" applyBorder="1" applyAlignment="1">
      <alignment horizontal="center" vertical="top"/>
    </xf>
    <xf numFmtId="4" fontId="8" fillId="2" borderId="9" xfId="0" applyNumberFormat="1" applyFont="1" applyFill="1" applyBorder="1" applyAlignment="1">
      <alignment horizontal="center" vertical="top"/>
    </xf>
    <xf numFmtId="4" fontId="2" fillId="2" borderId="9" xfId="0" applyNumberFormat="1" applyFont="1" applyFill="1" applyBorder="1" applyAlignment="1">
      <alignment horizontal="center" vertical="top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4" fontId="2" fillId="2" borderId="4" xfId="0" applyNumberFormat="1" applyFont="1" applyFill="1" applyBorder="1" applyAlignment="1">
      <alignment horizontal="center" vertical="top"/>
    </xf>
    <xf numFmtId="4" fontId="2" fillId="2" borderId="1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justify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/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justify"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justify" wrapText="1"/>
    </xf>
    <xf numFmtId="0" fontId="3" fillId="2" borderId="17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4" fontId="2" fillId="2" borderId="3" xfId="0" applyNumberFormat="1" applyFont="1" applyFill="1" applyBorder="1" applyAlignment="1">
      <alignment horizontal="center" vertical="top"/>
    </xf>
    <xf numFmtId="4" fontId="3" fillId="2" borderId="15" xfId="0" applyNumberFormat="1" applyFont="1" applyFill="1" applyBorder="1" applyAlignment="1">
      <alignment horizontal="center" vertical="top"/>
    </xf>
    <xf numFmtId="0" fontId="7" fillId="2" borderId="4" xfId="0" applyFont="1" applyFill="1" applyBorder="1" applyAlignment="1">
      <alignment vertical="center" wrapText="1"/>
    </xf>
    <xf numFmtId="0" fontId="5" fillId="2" borderId="10" xfId="1" applyFont="1" applyFill="1" applyBorder="1" applyAlignment="1">
      <alignment vertical="center" wrapText="1"/>
    </xf>
    <xf numFmtId="0" fontId="2" fillId="2" borderId="8" xfId="1" applyFont="1" applyFill="1" applyBorder="1" applyAlignment="1">
      <alignment vertical="top" wrapText="1"/>
    </xf>
    <xf numFmtId="4" fontId="2" fillId="2" borderId="8" xfId="0" applyNumberFormat="1" applyFont="1" applyFill="1" applyBorder="1" applyAlignment="1">
      <alignment horizontal="center" vertical="top"/>
    </xf>
    <xf numFmtId="0" fontId="6" fillId="2" borderId="8" xfId="1" applyFont="1" applyFill="1" applyBorder="1" applyAlignment="1">
      <alignment vertical="center" wrapText="1"/>
    </xf>
    <xf numFmtId="0" fontId="3" fillId="2" borderId="2" xfId="1" applyFont="1" applyFill="1" applyBorder="1" applyAlignment="1">
      <alignment vertical="top" wrapText="1"/>
    </xf>
    <xf numFmtId="49" fontId="3" fillId="2" borderId="4" xfId="0" applyNumberFormat="1" applyFont="1" applyFill="1" applyBorder="1" applyAlignment="1">
      <alignment vertical="center" wrapText="1"/>
    </xf>
    <xf numFmtId="4" fontId="2" fillId="2" borderId="6" xfId="0" applyNumberFormat="1" applyFont="1" applyFill="1" applyBorder="1" applyAlignment="1">
      <alignment horizontal="center" vertical="top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right" wrapText="1"/>
    </xf>
    <xf numFmtId="0" fontId="5" fillId="2" borderId="8" xfId="1" applyFont="1" applyFill="1" applyBorder="1" applyAlignment="1">
      <alignment vertical="center" wrapText="1"/>
    </xf>
    <xf numFmtId="4" fontId="2" fillId="2" borderId="12" xfId="0" applyNumberFormat="1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justify" vertical="center" wrapText="1"/>
    </xf>
    <xf numFmtId="4" fontId="3" fillId="2" borderId="5" xfId="0" applyNumberFormat="1" applyFont="1" applyFill="1" applyBorder="1" applyAlignment="1">
      <alignment horizontal="center" vertical="top"/>
    </xf>
    <xf numFmtId="0" fontId="8" fillId="2" borderId="6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49" fontId="2" fillId="2" borderId="8" xfId="0" applyNumberFormat="1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4" fontId="2" fillId="2" borderId="13" xfId="0" applyNumberFormat="1" applyFont="1" applyFill="1" applyBorder="1" applyAlignment="1">
      <alignment horizontal="center" vertical="top"/>
    </xf>
    <xf numFmtId="49" fontId="3" fillId="2" borderId="2" xfId="0" applyNumberFormat="1" applyFont="1" applyFill="1" applyBorder="1" applyAlignment="1">
      <alignment vertical="center" wrapText="1"/>
    </xf>
    <xf numFmtId="4" fontId="2" fillId="2" borderId="0" xfId="0" applyNumberFormat="1" applyFont="1" applyFill="1" applyBorder="1" applyAlignment="1">
      <alignment horizontal="center" vertical="top"/>
    </xf>
    <xf numFmtId="0" fontId="2" fillId="2" borderId="8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vertical="center" wrapText="1"/>
    </xf>
    <xf numFmtId="0" fontId="13" fillId="2" borderId="18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0" fontId="11" fillId="2" borderId="16" xfId="0" applyFont="1" applyFill="1" applyBorder="1" applyAlignment="1">
      <alignment horizontal="right"/>
    </xf>
    <xf numFmtId="0" fontId="12" fillId="2" borderId="16" xfId="0" applyFont="1" applyFill="1" applyBorder="1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/>
    <xf numFmtId="0" fontId="0" fillId="2" borderId="0" xfId="0" applyFill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4"/>
  <sheetViews>
    <sheetView tabSelected="1" topLeftCell="A6" workbookViewId="0">
      <selection activeCell="D11" sqref="D11"/>
    </sheetView>
  </sheetViews>
  <sheetFormatPr defaultRowHeight="15" x14ac:dyDescent="0.25"/>
  <cols>
    <col min="1" max="1" width="29.28515625" style="19" customWidth="1"/>
    <col min="2" max="2" width="42.28515625" style="19" customWidth="1"/>
    <col min="3" max="3" width="19.7109375" style="19" customWidth="1"/>
    <col min="4" max="4" width="19.28515625" style="19" customWidth="1"/>
    <col min="5" max="5" width="18.7109375" style="19" customWidth="1"/>
    <col min="6" max="16384" width="9.140625" style="19"/>
  </cols>
  <sheetData>
    <row r="1" spans="1:7" ht="75.75" customHeight="1" x14ac:dyDescent="0.25">
      <c r="A1" s="62"/>
      <c r="B1" s="63"/>
      <c r="C1" s="88" t="s">
        <v>149</v>
      </c>
      <c r="D1" s="88"/>
      <c r="E1" s="88"/>
    </row>
    <row r="2" spans="1:7" ht="42" customHeight="1" x14ac:dyDescent="0.25">
      <c r="A2" s="86" t="s">
        <v>116</v>
      </c>
      <c r="B2" s="87"/>
      <c r="C2" s="87"/>
      <c r="D2" s="87"/>
      <c r="E2" s="87"/>
    </row>
    <row r="3" spans="1:7" ht="20.25" customHeight="1" thickBot="1" x14ac:dyDescent="0.3">
      <c r="A3" s="39"/>
      <c r="B3" s="40"/>
      <c r="C3" s="41"/>
      <c r="D3" s="84" t="s">
        <v>50</v>
      </c>
      <c r="E3" s="85"/>
    </row>
    <row r="4" spans="1:7" ht="48" thickBot="1" x14ac:dyDescent="0.3">
      <c r="A4" s="42" t="s">
        <v>0</v>
      </c>
      <c r="B4" s="43" t="s">
        <v>1</v>
      </c>
      <c r="C4" s="20" t="s">
        <v>60</v>
      </c>
      <c r="D4" s="26" t="s">
        <v>102</v>
      </c>
      <c r="E4" s="20" t="s">
        <v>117</v>
      </c>
      <c r="G4" s="21"/>
    </row>
    <row r="5" spans="1:7" ht="32.25" thickBot="1" x14ac:dyDescent="0.3">
      <c r="A5" s="8" t="s">
        <v>2</v>
      </c>
      <c r="B5" s="9" t="s">
        <v>3</v>
      </c>
      <c r="C5" s="18">
        <f>SUM(C6+C12+C15+C23+C29+C36+C40)</f>
        <v>1614673.57</v>
      </c>
      <c r="D5" s="18">
        <f>SUM(D6+D15+D13+D23+D29+D40)</f>
        <v>1636060</v>
      </c>
      <c r="E5" s="18">
        <f>SUM(E6+E13+E15+E23+E29+E40)</f>
        <v>1659060</v>
      </c>
    </row>
    <row r="6" spans="1:7" ht="16.5" thickBot="1" x14ac:dyDescent="0.3">
      <c r="A6" s="1" t="s">
        <v>4</v>
      </c>
      <c r="B6" s="2" t="s">
        <v>5</v>
      </c>
      <c r="C6" s="15">
        <f>SUM(C7)</f>
        <v>235500</v>
      </c>
      <c r="D6" s="32">
        <f>SUM(D7)</f>
        <v>242800</v>
      </c>
      <c r="E6" s="15">
        <f>SUM(E7)</f>
        <v>250800</v>
      </c>
    </row>
    <row r="7" spans="1:7" ht="16.5" thickBot="1" x14ac:dyDescent="0.3">
      <c r="A7" s="1" t="s">
        <v>6</v>
      </c>
      <c r="B7" s="2" t="s">
        <v>7</v>
      </c>
      <c r="C7" s="15">
        <f>SUM(C8:C11)</f>
        <v>235500</v>
      </c>
      <c r="D7" s="32">
        <f>SUM(D8:D10)</f>
        <v>242800</v>
      </c>
      <c r="E7" s="15">
        <f>SUM(E8:E10)</f>
        <v>250800</v>
      </c>
    </row>
    <row r="8" spans="1:7" ht="126.75" thickBot="1" x14ac:dyDescent="0.3">
      <c r="A8" s="3" t="s">
        <v>8</v>
      </c>
      <c r="B8" s="4" t="s">
        <v>9</v>
      </c>
      <c r="C8" s="27">
        <v>226000</v>
      </c>
      <c r="D8" s="14">
        <v>234000</v>
      </c>
      <c r="E8" s="14">
        <v>242000</v>
      </c>
    </row>
    <row r="9" spans="1:7" ht="197.25" customHeight="1" thickBot="1" x14ac:dyDescent="0.3">
      <c r="A9" s="3" t="s">
        <v>10</v>
      </c>
      <c r="B9" s="4" t="s">
        <v>11</v>
      </c>
      <c r="C9" s="27">
        <v>250</v>
      </c>
      <c r="D9" s="14">
        <v>300</v>
      </c>
      <c r="E9" s="14">
        <v>300</v>
      </c>
    </row>
    <row r="10" spans="1:7" ht="79.5" thickBot="1" x14ac:dyDescent="0.3">
      <c r="A10" s="5" t="s">
        <v>12</v>
      </c>
      <c r="B10" s="33" t="s">
        <v>13</v>
      </c>
      <c r="C10" s="27">
        <v>8000</v>
      </c>
      <c r="D10" s="14">
        <v>8500</v>
      </c>
      <c r="E10" s="14">
        <v>8500</v>
      </c>
    </row>
    <row r="11" spans="1:7" ht="158.25" thickBot="1" x14ac:dyDescent="0.3">
      <c r="A11" s="5" t="s">
        <v>118</v>
      </c>
      <c r="B11" s="5" t="s">
        <v>119</v>
      </c>
      <c r="C11" s="27">
        <v>1250</v>
      </c>
      <c r="D11" s="27">
        <v>1500</v>
      </c>
      <c r="E11" s="14">
        <v>1500</v>
      </c>
    </row>
    <row r="12" spans="1:7" ht="32.25" thickBot="1" x14ac:dyDescent="0.3">
      <c r="A12" s="8" t="s">
        <v>110</v>
      </c>
      <c r="B12" s="8" t="s">
        <v>111</v>
      </c>
      <c r="C12" s="32">
        <f t="shared" ref="C12:E13" si="0">SUM(C13)</f>
        <v>12000</v>
      </c>
      <c r="D12" s="32">
        <f t="shared" si="0"/>
        <v>12000</v>
      </c>
      <c r="E12" s="15">
        <f t="shared" si="0"/>
        <v>12000</v>
      </c>
    </row>
    <row r="13" spans="1:7" ht="16.5" thickBot="1" x14ac:dyDescent="0.3">
      <c r="A13" s="8" t="s">
        <v>113</v>
      </c>
      <c r="B13" s="72" t="s">
        <v>112</v>
      </c>
      <c r="C13" s="32">
        <f t="shared" si="0"/>
        <v>12000</v>
      </c>
      <c r="D13" s="32">
        <f t="shared" si="0"/>
        <v>12000</v>
      </c>
      <c r="E13" s="15">
        <f t="shared" si="0"/>
        <v>12000</v>
      </c>
    </row>
    <row r="14" spans="1:7" ht="16.5" thickBot="1" x14ac:dyDescent="0.3">
      <c r="A14" s="5" t="s">
        <v>114</v>
      </c>
      <c r="B14" s="5" t="s">
        <v>112</v>
      </c>
      <c r="C14" s="27">
        <v>12000</v>
      </c>
      <c r="D14" s="27">
        <v>12000</v>
      </c>
      <c r="E14" s="14">
        <v>12000</v>
      </c>
    </row>
    <row r="15" spans="1:7" ht="16.5" thickBot="1" x14ac:dyDescent="0.3">
      <c r="A15" s="8" t="s">
        <v>14</v>
      </c>
      <c r="B15" s="8" t="s">
        <v>15</v>
      </c>
      <c r="C15" s="15">
        <f>C17+C18</f>
        <v>1290000</v>
      </c>
      <c r="D15" s="32">
        <f>D17+D18</f>
        <v>1335000</v>
      </c>
      <c r="E15" s="15">
        <f>E17+E18</f>
        <v>1350000</v>
      </c>
    </row>
    <row r="16" spans="1:7" ht="16.5" thickBot="1" x14ac:dyDescent="0.3">
      <c r="A16" s="5" t="s">
        <v>81</v>
      </c>
      <c r="B16" s="33" t="s">
        <v>82</v>
      </c>
      <c r="C16" s="14">
        <f>SUM(C17)</f>
        <v>480000</v>
      </c>
      <c r="D16" s="14">
        <f>SUM(D17)</f>
        <v>500000</v>
      </c>
      <c r="E16" s="14">
        <f>SUM(E17)</f>
        <v>500000</v>
      </c>
    </row>
    <row r="17" spans="1:5" ht="79.5" thickBot="1" x14ac:dyDescent="0.3">
      <c r="A17" s="3" t="s">
        <v>65</v>
      </c>
      <c r="B17" s="6" t="s">
        <v>80</v>
      </c>
      <c r="C17" s="53">
        <v>480000</v>
      </c>
      <c r="D17" s="12">
        <v>500000</v>
      </c>
      <c r="E17" s="12">
        <v>500000</v>
      </c>
    </row>
    <row r="18" spans="1:5" ht="16.5" thickBot="1" x14ac:dyDescent="0.3">
      <c r="A18" s="5" t="s">
        <v>124</v>
      </c>
      <c r="B18" s="6" t="s">
        <v>16</v>
      </c>
      <c r="C18" s="14">
        <f>C20+C22</f>
        <v>810000</v>
      </c>
      <c r="D18" s="14">
        <f>D20+D22</f>
        <v>835000</v>
      </c>
      <c r="E18" s="14">
        <f>E20+E22</f>
        <v>850000</v>
      </c>
    </row>
    <row r="19" spans="1:5" ht="16.5" thickBot="1" x14ac:dyDescent="0.3">
      <c r="A19" s="34" t="s">
        <v>123</v>
      </c>
      <c r="B19" s="35" t="s">
        <v>83</v>
      </c>
      <c r="C19" s="29">
        <v>150000</v>
      </c>
      <c r="D19" s="16">
        <f>SUM(D20)</f>
        <v>160000</v>
      </c>
      <c r="E19" s="16">
        <f>SUM(E20)</f>
        <v>160000</v>
      </c>
    </row>
    <row r="20" spans="1:5" ht="63.75" thickBot="1" x14ac:dyDescent="0.3">
      <c r="A20" s="34" t="s">
        <v>63</v>
      </c>
      <c r="B20" s="35" t="s">
        <v>78</v>
      </c>
      <c r="C20" s="29">
        <v>150000</v>
      </c>
      <c r="D20" s="16">
        <v>160000</v>
      </c>
      <c r="E20" s="16">
        <v>160000</v>
      </c>
    </row>
    <row r="21" spans="1:5" ht="16.5" thickBot="1" x14ac:dyDescent="0.3">
      <c r="A21" s="34" t="s">
        <v>125</v>
      </c>
      <c r="B21" s="35" t="s">
        <v>126</v>
      </c>
      <c r="C21" s="29">
        <v>660000</v>
      </c>
      <c r="D21" s="16">
        <f>SUM(D22)</f>
        <v>675000</v>
      </c>
      <c r="E21" s="16">
        <f>SUM(E22)</f>
        <v>690000</v>
      </c>
    </row>
    <row r="22" spans="1:5" ht="63.75" thickBot="1" x14ac:dyDescent="0.3">
      <c r="A22" s="5" t="s">
        <v>64</v>
      </c>
      <c r="B22" s="6" t="s">
        <v>79</v>
      </c>
      <c r="C22" s="27">
        <v>660000</v>
      </c>
      <c r="D22" s="14">
        <v>675000</v>
      </c>
      <c r="E22" s="14">
        <v>690000</v>
      </c>
    </row>
    <row r="23" spans="1:5" ht="81.75" customHeight="1" thickBot="1" x14ac:dyDescent="0.3">
      <c r="A23" s="1" t="s">
        <v>17</v>
      </c>
      <c r="B23" s="2" t="s">
        <v>18</v>
      </c>
      <c r="C23" s="36">
        <f>SUM(C24)</f>
        <v>17627</v>
      </c>
      <c r="D23" s="37">
        <f>SUM(D24)</f>
        <v>11460</v>
      </c>
      <c r="E23" s="36">
        <f>SUM(E24)</f>
        <v>11460</v>
      </c>
    </row>
    <row r="24" spans="1:5" ht="143.25" customHeight="1" thickBot="1" x14ac:dyDescent="0.3">
      <c r="A24" s="1" t="s">
        <v>85</v>
      </c>
      <c r="B24" s="72" t="s">
        <v>84</v>
      </c>
      <c r="C24" s="23">
        <f>SUM(C25+C27)</f>
        <v>17627</v>
      </c>
      <c r="D24" s="14">
        <f>SUM(D25+D27)</f>
        <v>11460</v>
      </c>
      <c r="E24" s="14">
        <f>SUM(E25+E27)</f>
        <v>11460</v>
      </c>
    </row>
    <row r="25" spans="1:5" ht="131.25" customHeight="1" thickBot="1" x14ac:dyDescent="0.3">
      <c r="A25" s="73" t="s">
        <v>104</v>
      </c>
      <c r="B25" s="73" t="s">
        <v>109</v>
      </c>
      <c r="C25" s="69">
        <f>SUM(C26)</f>
        <v>11460</v>
      </c>
      <c r="D25" s="14">
        <v>11460</v>
      </c>
      <c r="E25" s="14">
        <v>11460</v>
      </c>
    </row>
    <row r="26" spans="1:5" ht="114" customHeight="1" thickBot="1" x14ac:dyDescent="0.3">
      <c r="A26" s="54" t="s">
        <v>66</v>
      </c>
      <c r="B26" s="4" t="s">
        <v>67</v>
      </c>
      <c r="C26" s="14">
        <v>11460</v>
      </c>
      <c r="D26" s="13">
        <v>11460</v>
      </c>
      <c r="E26" s="12">
        <v>11460</v>
      </c>
    </row>
    <row r="27" spans="1:5" ht="66.75" customHeight="1" thickBot="1" x14ac:dyDescent="0.3">
      <c r="A27" s="70" t="s">
        <v>105</v>
      </c>
      <c r="B27" s="8" t="s">
        <v>106</v>
      </c>
      <c r="C27" s="16">
        <f>SUM(C28)</f>
        <v>6167</v>
      </c>
      <c r="D27" s="14">
        <f>SUM(D28)</f>
        <v>0</v>
      </c>
      <c r="E27" s="14">
        <f>SUM(E28)</f>
        <v>0</v>
      </c>
    </row>
    <row r="28" spans="1:5" ht="50.25" customHeight="1" thickBot="1" x14ac:dyDescent="0.3">
      <c r="A28" s="71" t="s">
        <v>108</v>
      </c>
      <c r="B28" s="33" t="s">
        <v>107</v>
      </c>
      <c r="C28" s="16">
        <v>6167</v>
      </c>
      <c r="D28" s="16">
        <v>0</v>
      </c>
      <c r="E28" s="16">
        <v>0</v>
      </c>
    </row>
    <row r="29" spans="1:5" ht="50.25" customHeight="1" thickBot="1" x14ac:dyDescent="0.3">
      <c r="A29" s="55" t="s">
        <v>29</v>
      </c>
      <c r="B29" s="56" t="s">
        <v>30</v>
      </c>
      <c r="C29" s="57">
        <f>SUM(C30+C33)</f>
        <v>50837.619999999995</v>
      </c>
      <c r="D29" s="57">
        <f>D32</f>
        <v>30000</v>
      </c>
      <c r="E29" s="57">
        <f>E32</f>
        <v>30000</v>
      </c>
    </row>
    <row r="30" spans="1:5" ht="34.5" customHeight="1" thickBot="1" x14ac:dyDescent="0.3">
      <c r="A30" s="64" t="s">
        <v>88</v>
      </c>
      <c r="B30" s="56" t="s">
        <v>89</v>
      </c>
      <c r="C30" s="57">
        <v>30000</v>
      </c>
      <c r="D30" s="65">
        <v>30000</v>
      </c>
      <c r="E30" s="57">
        <v>30000</v>
      </c>
    </row>
    <row r="31" spans="1:5" ht="40.5" customHeight="1" thickBot="1" x14ac:dyDescent="0.3">
      <c r="A31" s="64" t="s">
        <v>86</v>
      </c>
      <c r="B31" s="56" t="s">
        <v>87</v>
      </c>
      <c r="C31" s="57">
        <v>30000</v>
      </c>
      <c r="D31" s="65">
        <v>30000</v>
      </c>
      <c r="E31" s="57">
        <v>30000</v>
      </c>
    </row>
    <row r="32" spans="1:5" ht="67.5" customHeight="1" thickBot="1" x14ac:dyDescent="0.3">
      <c r="A32" s="58" t="s">
        <v>68</v>
      </c>
      <c r="B32" s="59" t="s">
        <v>69</v>
      </c>
      <c r="C32" s="14">
        <v>30000</v>
      </c>
      <c r="D32" s="27">
        <v>30000</v>
      </c>
      <c r="E32" s="14">
        <v>30000</v>
      </c>
    </row>
    <row r="33" spans="1:5" ht="33.75" customHeight="1" thickBot="1" x14ac:dyDescent="0.3">
      <c r="A33" s="8" t="s">
        <v>136</v>
      </c>
      <c r="B33" s="8" t="s">
        <v>135</v>
      </c>
      <c r="C33" s="15">
        <f>SUM(C34)</f>
        <v>20837.62</v>
      </c>
      <c r="D33" s="52">
        <v>0</v>
      </c>
      <c r="E33" s="15">
        <v>0</v>
      </c>
    </row>
    <row r="34" spans="1:5" ht="48" customHeight="1" thickBot="1" x14ac:dyDescent="0.3">
      <c r="A34" s="80" t="s">
        <v>138</v>
      </c>
      <c r="B34" s="75" t="s">
        <v>137</v>
      </c>
      <c r="C34" s="57">
        <v>20837.62</v>
      </c>
      <c r="D34" s="15">
        <v>0</v>
      </c>
      <c r="E34" s="15">
        <v>0</v>
      </c>
    </row>
    <row r="35" spans="1:5" ht="62.25" customHeight="1" thickBot="1" x14ac:dyDescent="0.3">
      <c r="A35" s="34" t="s">
        <v>140</v>
      </c>
      <c r="B35" s="81" t="s">
        <v>139</v>
      </c>
      <c r="C35" s="16">
        <v>20837.62</v>
      </c>
      <c r="D35" s="14">
        <v>0</v>
      </c>
      <c r="E35" s="14">
        <v>0</v>
      </c>
    </row>
    <row r="36" spans="1:5" ht="49.5" customHeight="1" thickBot="1" x14ac:dyDescent="0.3">
      <c r="A36" s="74" t="s">
        <v>134</v>
      </c>
      <c r="B36" s="82" t="s">
        <v>133</v>
      </c>
      <c r="C36" s="57">
        <f>SUM(C37)</f>
        <v>3908.95</v>
      </c>
      <c r="D36" s="79">
        <v>0</v>
      </c>
      <c r="E36" s="61">
        <v>0</v>
      </c>
    </row>
    <row r="37" spans="1:5" ht="73.5" customHeight="1" thickBot="1" x14ac:dyDescent="0.3">
      <c r="A37" s="74" t="s">
        <v>132</v>
      </c>
      <c r="B37" s="75" t="s">
        <v>131</v>
      </c>
      <c r="C37" s="15">
        <v>3908.95</v>
      </c>
      <c r="D37" s="15">
        <v>0</v>
      </c>
      <c r="E37" s="15">
        <v>0</v>
      </c>
    </row>
    <row r="38" spans="1:5" ht="101.25" customHeight="1" thickBot="1" x14ac:dyDescent="0.3">
      <c r="A38" s="74" t="s">
        <v>129</v>
      </c>
      <c r="B38" s="76" t="s">
        <v>130</v>
      </c>
      <c r="C38" s="77">
        <v>3908.95</v>
      </c>
      <c r="D38" s="15">
        <v>0</v>
      </c>
      <c r="E38" s="15">
        <v>0</v>
      </c>
    </row>
    <row r="39" spans="1:5" ht="87.75" customHeight="1" thickBot="1" x14ac:dyDescent="0.3">
      <c r="A39" s="78" t="s">
        <v>128</v>
      </c>
      <c r="B39" s="6" t="s">
        <v>127</v>
      </c>
      <c r="C39" s="27">
        <v>3908.95</v>
      </c>
      <c r="D39" s="14">
        <v>0</v>
      </c>
      <c r="E39" s="14">
        <v>0</v>
      </c>
    </row>
    <row r="40" spans="1:5" ht="26.25" customHeight="1" thickBot="1" x14ac:dyDescent="0.3">
      <c r="A40" s="66" t="s">
        <v>61</v>
      </c>
      <c r="B40" s="83" t="s">
        <v>62</v>
      </c>
      <c r="C40" s="36">
        <f>C42</f>
        <v>4800</v>
      </c>
      <c r="D40" s="36">
        <f>D42</f>
        <v>4800</v>
      </c>
      <c r="E40" s="36">
        <f>E42</f>
        <v>4800</v>
      </c>
    </row>
    <row r="41" spans="1:5" ht="30.75" customHeight="1" thickBot="1" x14ac:dyDescent="0.3">
      <c r="A41" s="66" t="s">
        <v>90</v>
      </c>
      <c r="B41" s="2" t="s">
        <v>91</v>
      </c>
      <c r="C41" s="57">
        <v>4800</v>
      </c>
      <c r="D41" s="65">
        <v>4800</v>
      </c>
      <c r="E41" s="57">
        <v>4800</v>
      </c>
    </row>
    <row r="42" spans="1:5" ht="59.25" customHeight="1" thickBot="1" x14ac:dyDescent="0.3">
      <c r="A42" s="60" t="s">
        <v>120</v>
      </c>
      <c r="B42" s="4" t="s">
        <v>70</v>
      </c>
      <c r="C42" s="16">
        <v>4800</v>
      </c>
      <c r="D42" s="29">
        <v>4800</v>
      </c>
      <c r="E42" s="16">
        <v>4800</v>
      </c>
    </row>
    <row r="43" spans="1:5" ht="16.5" thickBot="1" x14ac:dyDescent="0.3">
      <c r="A43" s="8" t="s">
        <v>19</v>
      </c>
      <c r="B43" s="9" t="s">
        <v>20</v>
      </c>
      <c r="C43" s="15">
        <f>C44</f>
        <v>21691740.68</v>
      </c>
      <c r="D43" s="15">
        <f>D44</f>
        <v>9691853.3000000007</v>
      </c>
      <c r="E43" s="15">
        <f>E44</f>
        <v>9695200</v>
      </c>
    </row>
    <row r="44" spans="1:5" ht="73.5" customHeight="1" thickBot="1" x14ac:dyDescent="0.3">
      <c r="A44" s="8" t="s">
        <v>21</v>
      </c>
      <c r="B44" s="9" t="s">
        <v>22</v>
      </c>
      <c r="C44" s="61">
        <f>C45+C51+C67+C75</f>
        <v>21691740.68</v>
      </c>
      <c r="D44" s="61">
        <f>D45+D51+D67</f>
        <v>9691853.3000000007</v>
      </c>
      <c r="E44" s="61">
        <f>E45+E67</f>
        <v>9695200</v>
      </c>
    </row>
    <row r="45" spans="1:5" ht="38.25" customHeight="1" thickBot="1" x14ac:dyDescent="0.3">
      <c r="A45" s="1" t="s">
        <v>95</v>
      </c>
      <c r="B45" s="2" t="s">
        <v>34</v>
      </c>
      <c r="C45" s="32">
        <f>C47+C49</f>
        <v>10435830</v>
      </c>
      <c r="D45" s="15">
        <f>D49</f>
        <v>9448700</v>
      </c>
      <c r="E45" s="15">
        <f>E49</f>
        <v>9451700</v>
      </c>
    </row>
    <row r="46" spans="1:5" ht="44.25" customHeight="1" thickBot="1" x14ac:dyDescent="0.3">
      <c r="A46" s="1" t="s">
        <v>121</v>
      </c>
      <c r="B46" s="2" t="s">
        <v>96</v>
      </c>
      <c r="C46" s="32">
        <f>SUM(C47)</f>
        <v>324430</v>
      </c>
      <c r="D46" s="15">
        <v>0</v>
      </c>
      <c r="E46" s="15">
        <v>0</v>
      </c>
    </row>
    <row r="47" spans="1:5" ht="57.75" customHeight="1" thickBot="1" x14ac:dyDescent="0.3">
      <c r="A47" s="3" t="s">
        <v>94</v>
      </c>
      <c r="B47" s="4" t="s">
        <v>77</v>
      </c>
      <c r="C47" s="27">
        <v>324430</v>
      </c>
      <c r="D47" s="14">
        <v>0</v>
      </c>
      <c r="E47" s="14">
        <v>0</v>
      </c>
    </row>
    <row r="48" spans="1:5" ht="46.5" customHeight="1" thickBot="1" x14ac:dyDescent="0.3">
      <c r="A48" s="1" t="s">
        <v>122</v>
      </c>
      <c r="B48" s="2" t="s">
        <v>97</v>
      </c>
      <c r="C48" s="32">
        <f>SUM(C49)</f>
        <v>10111400</v>
      </c>
      <c r="D48" s="15">
        <f>SUM(D49)</f>
        <v>9448700</v>
      </c>
      <c r="E48" s="15">
        <f>SUM(E49)</f>
        <v>9451700</v>
      </c>
    </row>
    <row r="49" spans="1:6" ht="57" customHeight="1" thickBot="1" x14ac:dyDescent="0.3">
      <c r="A49" s="3" t="s">
        <v>93</v>
      </c>
      <c r="B49" s="5" t="s">
        <v>76</v>
      </c>
      <c r="C49" s="27">
        <v>10111400</v>
      </c>
      <c r="D49" s="14">
        <v>9448700</v>
      </c>
      <c r="E49" s="14">
        <v>9451700</v>
      </c>
    </row>
    <row r="50" spans="1:6" ht="74.25" hidden="1" customHeight="1" thickBot="1" x14ac:dyDescent="0.3">
      <c r="A50" s="46" t="s">
        <v>45</v>
      </c>
      <c r="B50" s="5" t="s">
        <v>46</v>
      </c>
      <c r="C50" s="29"/>
      <c r="D50" s="16"/>
      <c r="E50" s="16"/>
    </row>
    <row r="51" spans="1:6" ht="33" customHeight="1" thickBot="1" x14ac:dyDescent="0.3">
      <c r="A51" s="8" t="s">
        <v>92</v>
      </c>
      <c r="B51" s="8" t="s">
        <v>141</v>
      </c>
      <c r="C51" s="15">
        <f>SUM(C55+C57+C59)</f>
        <v>8601829</v>
      </c>
      <c r="D51" s="15">
        <f>D60</f>
        <v>0</v>
      </c>
      <c r="E51" s="15">
        <f>E60</f>
        <v>0</v>
      </c>
    </row>
    <row r="52" spans="1:6" ht="72" hidden="1" customHeight="1" thickBot="1" x14ac:dyDescent="0.3">
      <c r="A52" s="47" t="s">
        <v>38</v>
      </c>
      <c r="B52" s="5" t="s">
        <v>39</v>
      </c>
      <c r="C52" s="27"/>
      <c r="D52" s="14"/>
      <c r="E52" s="14"/>
    </row>
    <row r="53" spans="1:6" ht="155.25" hidden="1" customHeight="1" thickBot="1" x14ac:dyDescent="0.3">
      <c r="A53" s="48" t="s">
        <v>40</v>
      </c>
      <c r="B53" s="49" t="s">
        <v>57</v>
      </c>
      <c r="C53" s="30"/>
      <c r="D53" s="23"/>
      <c r="E53" s="23"/>
    </row>
    <row r="54" spans="1:6" ht="101.25" hidden="1" customHeight="1" thickBot="1" x14ac:dyDescent="0.3">
      <c r="A54" s="50" t="s">
        <v>55</v>
      </c>
      <c r="B54" s="33" t="s">
        <v>56</v>
      </c>
      <c r="C54" s="28"/>
      <c r="D54" s="12"/>
      <c r="E54" s="12"/>
    </row>
    <row r="55" spans="1:6" ht="101.25" customHeight="1" thickBot="1" x14ac:dyDescent="0.3">
      <c r="A55" s="8" t="s">
        <v>145</v>
      </c>
      <c r="B55" s="8" t="s">
        <v>146</v>
      </c>
      <c r="C55" s="15">
        <f>SUM(C56)</f>
        <v>700000</v>
      </c>
      <c r="D55" s="15"/>
      <c r="E55" s="15"/>
    </row>
    <row r="56" spans="1:6" ht="92.25" customHeight="1" thickBot="1" x14ac:dyDescent="0.3">
      <c r="A56" s="5" t="s">
        <v>147</v>
      </c>
      <c r="B56" s="5" t="s">
        <v>146</v>
      </c>
      <c r="C56" s="28">
        <v>700000</v>
      </c>
      <c r="D56" s="12">
        <v>0</v>
      </c>
      <c r="E56" s="12">
        <v>0</v>
      </c>
    </row>
    <row r="57" spans="1:6" ht="60" customHeight="1" thickBot="1" x14ac:dyDescent="0.3">
      <c r="A57" s="8" t="s">
        <v>142</v>
      </c>
      <c r="B57" s="8" t="s">
        <v>143</v>
      </c>
      <c r="C57" s="15">
        <f>SUM(C58)</f>
        <v>7082409</v>
      </c>
      <c r="D57" s="15">
        <v>0</v>
      </c>
      <c r="E57" s="15">
        <v>0</v>
      </c>
    </row>
    <row r="58" spans="1:6" ht="42.75" customHeight="1" thickBot="1" x14ac:dyDescent="0.3">
      <c r="A58" s="5" t="s">
        <v>148</v>
      </c>
      <c r="B58" s="5" t="s">
        <v>143</v>
      </c>
      <c r="C58" s="14">
        <v>7082409</v>
      </c>
      <c r="D58" s="14">
        <v>0</v>
      </c>
      <c r="E58" s="14">
        <v>0</v>
      </c>
    </row>
    <row r="59" spans="1:6" ht="48" customHeight="1" thickBot="1" x14ac:dyDescent="0.3">
      <c r="A59" s="8" t="s">
        <v>144</v>
      </c>
      <c r="B59" s="72" t="s">
        <v>23</v>
      </c>
      <c r="C59" s="28">
        <f>SUM(C60)</f>
        <v>819420</v>
      </c>
      <c r="D59" s="12"/>
      <c r="E59" s="12"/>
    </row>
    <row r="60" spans="1:6" ht="124.5" customHeight="1" thickBot="1" x14ac:dyDescent="0.3">
      <c r="A60" s="67" t="s">
        <v>98</v>
      </c>
      <c r="B60" s="6" t="s">
        <v>71</v>
      </c>
      <c r="C60" s="27">
        <v>819420</v>
      </c>
      <c r="D60" s="14">
        <v>0</v>
      </c>
      <c r="E60" s="14">
        <v>0</v>
      </c>
    </row>
    <row r="61" spans="1:6" ht="88.5" hidden="1" customHeight="1" thickBot="1" x14ac:dyDescent="0.3">
      <c r="A61" s="3" t="s">
        <v>43</v>
      </c>
      <c r="B61" s="4" t="s">
        <v>44</v>
      </c>
      <c r="C61" s="30"/>
      <c r="D61" s="23"/>
      <c r="E61" s="23"/>
      <c r="F61" s="19" t="s">
        <v>49</v>
      </c>
    </row>
    <row r="62" spans="1:6" ht="46.5" hidden="1" customHeight="1" thickBot="1" x14ac:dyDescent="0.3">
      <c r="A62" s="22" t="s">
        <v>47</v>
      </c>
      <c r="B62" s="1" t="s">
        <v>48</v>
      </c>
      <c r="C62" s="44"/>
      <c r="D62" s="23"/>
      <c r="E62" s="23"/>
    </row>
    <row r="63" spans="1:6" ht="66" hidden="1" customHeight="1" thickBot="1" x14ac:dyDescent="0.3">
      <c r="A63" s="1" t="s">
        <v>41</v>
      </c>
      <c r="B63" s="1" t="s">
        <v>42</v>
      </c>
      <c r="C63" s="30"/>
      <c r="D63" s="23"/>
      <c r="E63" s="23"/>
    </row>
    <row r="64" spans="1:6" ht="135" hidden="1" customHeight="1" thickBot="1" x14ac:dyDescent="0.3">
      <c r="A64" s="51" t="s">
        <v>58</v>
      </c>
      <c r="B64" s="34" t="s">
        <v>59</v>
      </c>
      <c r="C64" s="30"/>
      <c r="D64" s="23"/>
      <c r="E64" s="23"/>
    </row>
    <row r="65" spans="1:5" ht="44.25" hidden="1" customHeight="1" thickBot="1" x14ac:dyDescent="0.3">
      <c r="A65" s="7" t="s">
        <v>36</v>
      </c>
      <c r="B65" s="5" t="s">
        <v>23</v>
      </c>
      <c r="C65" s="27"/>
      <c r="D65" s="14"/>
      <c r="E65" s="14"/>
    </row>
    <row r="66" spans="1:5" ht="45" hidden="1" customHeight="1" thickBot="1" x14ac:dyDescent="0.3">
      <c r="A66" s="5" t="s">
        <v>37</v>
      </c>
      <c r="B66" s="6" t="s">
        <v>24</v>
      </c>
      <c r="C66" s="27"/>
      <c r="D66" s="14"/>
      <c r="E66" s="14"/>
    </row>
    <row r="67" spans="1:5" ht="45.75" customHeight="1" thickBot="1" x14ac:dyDescent="0.3">
      <c r="A67" s="8" t="s">
        <v>99</v>
      </c>
      <c r="B67" s="8" t="s">
        <v>35</v>
      </c>
      <c r="C67" s="32">
        <f>C70+C71</f>
        <v>233159</v>
      </c>
      <c r="D67" s="15">
        <f>D70+D71</f>
        <v>243153.3</v>
      </c>
      <c r="E67" s="15">
        <f>E70+E71</f>
        <v>243500</v>
      </c>
    </row>
    <row r="68" spans="1:5" ht="60.75" hidden="1" customHeight="1" thickBot="1" x14ac:dyDescent="0.3">
      <c r="A68" s="3" t="s">
        <v>33</v>
      </c>
      <c r="B68" s="10" t="s">
        <v>25</v>
      </c>
      <c r="C68" s="13"/>
      <c r="D68" s="12"/>
      <c r="E68" s="12"/>
    </row>
    <row r="69" spans="1:5" ht="67.5" hidden="1" customHeight="1" thickBot="1" x14ac:dyDescent="0.3">
      <c r="A69" s="7" t="s">
        <v>31</v>
      </c>
      <c r="B69" s="11" t="s">
        <v>26</v>
      </c>
      <c r="C69" s="29"/>
      <c r="D69" s="16"/>
      <c r="E69" s="16"/>
    </row>
    <row r="70" spans="1:5" ht="78" customHeight="1" thickBot="1" x14ac:dyDescent="0.3">
      <c r="A70" s="5" t="s">
        <v>100</v>
      </c>
      <c r="B70" s="68" t="s">
        <v>72</v>
      </c>
      <c r="C70" s="27">
        <v>759</v>
      </c>
      <c r="D70" s="14">
        <v>8453.2999999999993</v>
      </c>
      <c r="E70" s="14">
        <v>0</v>
      </c>
    </row>
    <row r="71" spans="1:5" ht="79.5" customHeight="1" thickBot="1" x14ac:dyDescent="0.3">
      <c r="A71" s="3" t="s">
        <v>103</v>
      </c>
      <c r="B71" s="38" t="s">
        <v>73</v>
      </c>
      <c r="C71" s="27">
        <v>232400</v>
      </c>
      <c r="D71" s="14">
        <v>234700</v>
      </c>
      <c r="E71" s="14">
        <v>243500</v>
      </c>
    </row>
    <row r="72" spans="1:5" ht="4.5" hidden="1" customHeight="1" thickBot="1" x14ac:dyDescent="0.3">
      <c r="A72" s="3" t="s">
        <v>32</v>
      </c>
      <c r="B72" s="10" t="s">
        <v>27</v>
      </c>
      <c r="C72" s="14"/>
      <c r="D72" s="27"/>
      <c r="E72" s="14"/>
    </row>
    <row r="73" spans="1:5" ht="80.25" hidden="1" customHeight="1" thickBot="1" x14ac:dyDescent="0.3">
      <c r="A73" s="1" t="s">
        <v>52</v>
      </c>
      <c r="B73" s="45" t="s">
        <v>51</v>
      </c>
      <c r="C73" s="15"/>
      <c r="D73" s="27"/>
      <c r="E73" s="14"/>
    </row>
    <row r="74" spans="1:5" ht="78" hidden="1" customHeight="1" thickBot="1" x14ac:dyDescent="0.3">
      <c r="A74" s="3" t="s">
        <v>54</v>
      </c>
      <c r="B74" s="10" t="s">
        <v>53</v>
      </c>
      <c r="C74" s="14"/>
      <c r="D74" s="27"/>
      <c r="E74" s="14"/>
    </row>
    <row r="75" spans="1:5" ht="25.5" customHeight="1" thickBot="1" x14ac:dyDescent="0.3">
      <c r="A75" s="1" t="s">
        <v>101</v>
      </c>
      <c r="B75" s="45" t="s">
        <v>74</v>
      </c>
      <c r="C75" s="15">
        <f>C76</f>
        <v>2420922.6800000002</v>
      </c>
      <c r="D75" s="32">
        <f>D76</f>
        <v>0</v>
      </c>
      <c r="E75" s="15">
        <f>E76</f>
        <v>0</v>
      </c>
    </row>
    <row r="76" spans="1:5" ht="47.25" customHeight="1" thickBot="1" x14ac:dyDescent="0.3">
      <c r="A76" s="3" t="s">
        <v>115</v>
      </c>
      <c r="B76" s="10" t="s">
        <v>75</v>
      </c>
      <c r="C76" s="14">
        <v>2420922.6800000002</v>
      </c>
      <c r="D76" s="27">
        <v>0</v>
      </c>
      <c r="E76" s="14">
        <v>0</v>
      </c>
    </row>
    <row r="77" spans="1:5" ht="16.5" thickBot="1" x14ac:dyDescent="0.3">
      <c r="A77" s="1" t="s">
        <v>28</v>
      </c>
      <c r="B77" s="2"/>
      <c r="C77" s="17">
        <f>SUM(C43+C5)</f>
        <v>23306414.25</v>
      </c>
      <c r="D77" s="31">
        <f>D5+D43</f>
        <v>11327913.300000001</v>
      </c>
      <c r="E77" s="17">
        <f>E5+E43</f>
        <v>11354260</v>
      </c>
    </row>
    <row r="78" spans="1:5" ht="15.75" x14ac:dyDescent="0.25">
      <c r="A78" s="24"/>
    </row>
    <row r="79" spans="1:5" x14ac:dyDescent="0.25">
      <c r="C79" s="25"/>
      <c r="D79" s="25"/>
      <c r="E79" s="25"/>
    </row>
    <row r="82" spans="3:5" x14ac:dyDescent="0.25">
      <c r="C82" s="25"/>
      <c r="D82" s="25"/>
      <c r="E82" s="25"/>
    </row>
    <row r="84" spans="3:5" x14ac:dyDescent="0.25">
      <c r="C84" s="25"/>
      <c r="D84" s="25"/>
      <c r="E84" s="25"/>
    </row>
  </sheetData>
  <mergeCells count="3">
    <mergeCell ref="D3:E3"/>
    <mergeCell ref="A2:E2"/>
    <mergeCell ref="C1:E1"/>
  </mergeCells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2021-03-22T12:35:19Z</dcterms:modified>
</cp:coreProperties>
</file>