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апрел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проект!$A$1:$C$120</definedName>
    <definedName name="_xlnm.Print_Area" localSheetId="0">проект!$A$1:$F$123</definedName>
  </definedNames>
  <calcPr calcId="152511"/>
</workbook>
</file>

<file path=xl/calcChain.xml><?xml version="1.0" encoding="utf-8"?>
<calcChain xmlns="http://schemas.openxmlformats.org/spreadsheetml/2006/main">
  <c r="D113" i="53" l="1"/>
  <c r="E51" i="53" l="1"/>
  <c r="E50" i="53" s="1"/>
  <c r="E49" i="53" s="1"/>
  <c r="D81" i="53"/>
  <c r="D80" i="53" s="1"/>
  <c r="D79" i="53" s="1"/>
  <c r="D100" i="53" l="1"/>
  <c r="F88" i="53" l="1"/>
  <c r="E88" i="53"/>
  <c r="D88" i="53"/>
  <c r="D87" i="53" s="1"/>
  <c r="D95" i="53"/>
  <c r="E105" i="53" l="1"/>
  <c r="F105" i="53"/>
  <c r="F119" i="53"/>
  <c r="D105" i="53"/>
  <c r="F104" i="53" l="1"/>
  <c r="E119" i="53"/>
  <c r="E104" i="53" s="1"/>
  <c r="D119" i="53"/>
  <c r="D104" i="53" s="1"/>
  <c r="F65" i="53" l="1"/>
  <c r="F64" i="53" s="1"/>
  <c r="E65" i="53"/>
  <c r="E64" i="53" s="1"/>
  <c r="D27" i="53"/>
  <c r="D77" i="53"/>
  <c r="D76" i="53" s="1"/>
  <c r="E77" i="53"/>
  <c r="E76" i="53" s="1"/>
  <c r="F77" i="53"/>
  <c r="F76" i="53" s="1"/>
  <c r="D65" i="53"/>
  <c r="D64" i="53" s="1"/>
  <c r="E87" i="53"/>
  <c r="F49" i="53"/>
  <c r="D62" i="53" l="1"/>
  <c r="D26" i="53"/>
  <c r="F51" i="53" l="1"/>
  <c r="D51" i="53" l="1"/>
  <c r="D50" i="53" s="1"/>
  <c r="D49" i="53" s="1"/>
  <c r="D94" i="53" l="1"/>
  <c r="F87" i="53" l="1"/>
  <c r="F94" i="53" l="1"/>
  <c r="F84" i="53" s="1"/>
  <c r="E94" i="53"/>
  <c r="E84" i="53" s="1"/>
  <c r="F68" i="53"/>
  <c r="F67" i="53" s="1"/>
  <c r="F62" i="53" s="1"/>
  <c r="E68" i="53"/>
  <c r="E67" i="53" s="1"/>
  <c r="E62" i="53" s="1"/>
  <c r="F60" i="53"/>
  <c r="F58" i="53" s="1"/>
  <c r="E60" i="53"/>
  <c r="E58" i="53" s="1"/>
  <c r="F41" i="53"/>
  <c r="F40" i="53" s="1"/>
  <c r="E41" i="53"/>
  <c r="E40" i="53" s="1"/>
  <c r="F29" i="53"/>
  <c r="F26" i="53" s="1"/>
  <c r="E29" i="53"/>
  <c r="E26" i="53" s="1"/>
  <c r="D58" i="53"/>
  <c r="D41" i="53"/>
  <c r="D40" i="53" s="1"/>
  <c r="D5" i="53" s="1"/>
  <c r="E5" i="53" l="1"/>
  <c r="E123" i="53" s="1"/>
  <c r="F5" i="53"/>
  <c r="F123" i="53" s="1"/>
  <c r="D99" i="53"/>
  <c r="D84" i="53" s="1"/>
  <c r="D123" i="53" s="1"/>
</calcChain>
</file>

<file path=xl/sharedStrings.xml><?xml version="1.0" encoding="utf-8"?>
<sst xmlns="http://schemas.openxmlformats.org/spreadsheetml/2006/main" count="209" uniqueCount="169">
  <si>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</si>
  <si>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</si>
  <si>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</si>
  <si>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</si>
  <si>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</si>
  <si>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</si>
  <si>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</si>
  <si>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</si>
  <si>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</si>
  <si>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</si>
  <si>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</si>
  <si>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</si>
  <si>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</si>
  <si>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</si>
  <si>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</si>
  <si>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</si>
  <si>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</si>
  <si>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</si>
  <si>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</si>
  <si>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</si>
  <si>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</si>
  <si>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</si>
  <si>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</si>
  <si>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</si>
  <si>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</si>
  <si>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</si>
  <si>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</si>
  <si>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</si>
  <si>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</si>
  <si>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</si>
  <si>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</si>
  <si>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</si>
  <si>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</si>
  <si>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</si>
  <si>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</si>
  <si>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</si>
  <si>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</si>
  <si>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</si>
  <si>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</si>
  <si>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</si>
  <si>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</si>
  <si>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</si>
  <si>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</si>
  <si>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</si>
  <si>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</si>
  <si>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</si>
  <si>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</si>
  <si>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</si>
  <si>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</si>
  <si>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</si>
  <si>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</si>
  <si>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</si>
  <si>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</si>
  <si>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</si>
  <si>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</si>
  <si>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</si>
  <si>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</si>
  <si>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</si>
  <si>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</si>
  <si>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</si>
  <si>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</si>
  <si>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</si>
  <si>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</si>
  <si>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</si>
  <si>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</si>
  <si>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</si>
  <si>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</si>
  <si>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</si>
  <si>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</si>
  <si>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</si>
  <si>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</si>
  <si>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</si>
  <si>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</si>
  <si>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</si>
  <si>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</si>
  <si>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</si>
  <si>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</si>
  <si>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</si>
  <si>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</si>
  <si>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</si>
  <si>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</si>
  <si>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</si>
  <si>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</si>
  <si>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</si>
  <si>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</si>
  <si>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</si>
  <si>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</si>
  <si>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</si>
  <si>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</si>
  <si>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</si>
  <si>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</si>
  <si>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</si>
  <si>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</si>
  <si>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</si>
  <si>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</si>
  <si>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</si>
  <si>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</si>
  <si>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</si>
  <si>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</si>
  <si>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</si>
  <si>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</si>
  <si>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</si>
  <si>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</si>
  <si>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</si>
  <si>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</si>
  <si>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</si>
  <si>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</si>
  <si>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</si>
  <si>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</si>
  <si>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</si>
  <si>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</si>
  <si>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</si>
  <si>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</si>
  <si>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</si>
  <si>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</si>
  <si>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</si>
  <si>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</si>
  <si>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</si>
  <si>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</si>
  <si>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</si>
  <si>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</si>
  <si>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</si>
  <si>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</si>
  <si>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</si>
  <si>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</si>
  <si>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</si>
  <si>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</si>
  <si>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</si>
  <si>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</si>
  <si>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</si>
  <si>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</si>
  <si>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</si>
  <si>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</si>
  <si>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</si>
  <si>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</si>
  <si>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</si>
  <si>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</si>
  <si>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</si>
  <si>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</si>
  <si>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</si>
  <si>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</si>
  <si>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</si>
  <si>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</si>
  <si>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</si>
  <si>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</si>
  <si>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</si>
  <si>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</si>
  <si>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</si>
  <si>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</si>
  <si>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</si>
  <si>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</si>
  <si>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</si>
  <si>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</si>
  <si>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07 0 00 00000</t>
  </si>
  <si>
    <t>07 1 00 00000</t>
  </si>
  <si>
    <t>07 1 01 00000</t>
  </si>
  <si>
    <t>07 1 01 L5763</t>
  </si>
  <si>
    <t>07 1 01 20500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</si>
  <si>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</si>
  <si>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</si>
  <si>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(Реализация мероприятий по благоустройству сельсих территорий)</t>
  </si>
  <si>
    <t>Основное мероприятие " Создание условий для развития территории в Ингарском сельском поселении"</t>
  </si>
  <si>
    <t>Подпрограмма  "Комплексное развитие сельских территорий в Ингарском сельском поселении на 2021-2023 года"</t>
  </si>
  <si>
    <t>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</si>
  <si>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</si>
  <si>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</si>
  <si>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</si>
  <si>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Муниципальная программа "Управление и распоряжение муниципальным имуществом в Ингарском сельском поселении  на 2021-2023 годы"</t>
  </si>
  <si>
    <r>
      <rPr>
        <b/>
        <sz val="11"/>
        <rFont val="Times New Roman"/>
        <family val="1"/>
        <charset val="204"/>
      </rPr>
      <t xml:space="preserve">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 21.04.2021№13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</si>
</sst>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5" fillId="53" borderId="10" xfId="0" applyFont="1" applyFill="1" applyBorder="1" applyAlignment="1">
      <alignment horizontal="justify" vertical="top" wrapText="1"/>
    </xf>
    <xf numFmtId="49" fontId="44" fillId="49" borderId="14" xfId="0" applyNumberFormat="1" applyFont="1" applyFill="1" applyBorder="1" applyAlignment="1">
      <alignment horizontal="right"/>
    </xf>
    <xf numFmtId="49" fontId="44" fillId="49" borderId="11" xfId="0" applyNumberFormat="1" applyFont="1" applyFill="1" applyBorder="1" applyAlignment="1">
      <alignment horizontal="right"/>
    </xf>
    <xf numFmtId="4" fontId="44" fillId="49" borderId="11" xfId="0" applyNumberFormat="1" applyFont="1" applyFill="1" applyBorder="1" applyAlignment="1">
      <alignment horizontal="right"/>
    </xf>
    <xf numFmtId="0" fontId="44" fillId="49" borderId="14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  <xf numFmtId="0" fontId="44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9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72.75" customHeight="1" x14ac:dyDescent="0.3">
      <c r="A1" s="120" t="s">
        <v>168</v>
      </c>
      <c r="B1" s="120"/>
      <c r="C1" s="120"/>
      <c r="D1" s="120"/>
      <c r="E1" s="120"/>
      <c r="F1" s="120"/>
    </row>
    <row r="2" spans="1:242" ht="111" customHeight="1" x14ac:dyDescent="0.3">
      <c r="A2" s="121" t="s">
        <v>163</v>
      </c>
      <c r="B2" s="121"/>
      <c r="C2" s="121"/>
      <c r="D2" s="121"/>
      <c r="E2" s="121"/>
      <c r="F2" s="121"/>
    </row>
    <row r="3" spans="1:242" ht="34.5" customHeight="1" x14ac:dyDescent="0.2">
      <c r="A3" s="19"/>
      <c r="B3" s="11"/>
      <c r="C3" s="11"/>
      <c r="D3" s="11"/>
      <c r="E3" s="11"/>
      <c r="F3" s="11" t="s">
        <v>17</v>
      </c>
    </row>
    <row r="4" spans="1:242" ht="48.75" customHeight="1" x14ac:dyDescent="0.2">
      <c r="A4" s="58" t="s">
        <v>5</v>
      </c>
      <c r="B4" s="22" t="s">
        <v>6</v>
      </c>
      <c r="C4" s="22" t="s">
        <v>25</v>
      </c>
      <c r="D4" s="23">
        <v>2021</v>
      </c>
      <c r="E4" s="23">
        <v>2022</v>
      </c>
      <c r="F4" s="23">
        <v>2023</v>
      </c>
    </row>
    <row r="5" spans="1:242" s="62" customFormat="1" ht="54.75" customHeight="1" x14ac:dyDescent="0.3">
      <c r="A5" s="59" t="s">
        <v>145</v>
      </c>
      <c r="B5" s="24" t="s">
        <v>53</v>
      </c>
      <c r="C5" s="39"/>
      <c r="D5" s="25">
        <f>SUM(D26+D40)</f>
        <v>443000</v>
      </c>
      <c r="E5" s="25">
        <f>SUM(E26+E40)</f>
        <v>443000</v>
      </c>
      <c r="F5" s="25">
        <f>SUM(F26+F40)</f>
        <v>443000</v>
      </c>
    </row>
    <row r="6" spans="1:242" s="3" customFormat="1" ht="94.5" hidden="1" customHeight="1" x14ac:dyDescent="0.3">
      <c r="A6" s="31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4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17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22.2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93.75" hidden="1" customHeight="1" x14ac:dyDescent="0.3">
      <c r="A10" s="32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7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10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98.25" hidden="1" customHeight="1" x14ac:dyDescent="0.3">
      <c r="A13" s="31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27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130.5" hidden="1" customHeight="1" x14ac:dyDescent="0.3">
      <c r="A15" s="32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95.25" hidden="1" customHeight="1" x14ac:dyDescent="0.3">
      <c r="A16" s="31"/>
      <c r="B16" s="29"/>
      <c r="C16" s="26"/>
      <c r="D16" s="30"/>
      <c r="E16" s="30"/>
      <c r="F16" s="30"/>
      <c r="G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56.25" hidden="1" customHeight="1" x14ac:dyDescent="0.3">
      <c r="A17" s="28"/>
      <c r="B17" s="29"/>
      <c r="C17" s="26"/>
      <c r="D17" s="30"/>
      <c r="E17" s="30"/>
      <c r="F17" s="30"/>
      <c r="G17" s="7" t="s">
        <v>14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66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98.25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72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99.75" hidden="1" customHeight="1" x14ac:dyDescent="0.3">
      <c r="A22" s="31"/>
      <c r="B22" s="29"/>
      <c r="C22" s="26"/>
      <c r="D22" s="30"/>
      <c r="E22" s="30"/>
      <c r="F22" s="30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58.2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24.5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3" customFormat="1" ht="108" hidden="1" customHeight="1" x14ac:dyDescent="0.3">
      <c r="A25" s="34"/>
      <c r="B25" s="33"/>
      <c r="C25" s="33"/>
      <c r="D25" s="35"/>
      <c r="E25" s="35"/>
      <c r="F25" s="35"/>
      <c r="G25" s="7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63" customFormat="1" ht="39" customHeight="1" x14ac:dyDescent="0.3">
      <c r="A26" s="114" t="s">
        <v>74</v>
      </c>
      <c r="B26" s="101" t="s">
        <v>76</v>
      </c>
      <c r="C26" s="101"/>
      <c r="D26" s="102">
        <f>SUM(D27+D29+D38)</f>
        <v>43000</v>
      </c>
      <c r="E26" s="102">
        <f>SUM(E27+E29+E38)</f>
        <v>43000</v>
      </c>
      <c r="F26" s="102">
        <f>SUM(F27+F29+F38)</f>
        <v>43000</v>
      </c>
    </row>
    <row r="27" spans="1:242" s="66" customFormat="1" ht="39.75" customHeight="1" x14ac:dyDescent="0.3">
      <c r="A27" s="89" t="s">
        <v>75</v>
      </c>
      <c r="B27" s="75" t="s">
        <v>136</v>
      </c>
      <c r="C27" s="75"/>
      <c r="D27" s="78">
        <f>SUM(D28)</f>
        <v>5000</v>
      </c>
      <c r="E27" s="78">
        <v>5000</v>
      </c>
      <c r="F27" s="78">
        <v>5000</v>
      </c>
    </row>
    <row r="28" spans="1:242" s="3" customFormat="1" ht="62.25" customHeight="1" x14ac:dyDescent="0.3">
      <c r="A28" s="90" t="s">
        <v>124</v>
      </c>
      <c r="B28" s="29" t="s">
        <v>77</v>
      </c>
      <c r="C28" s="29" t="s">
        <v>8</v>
      </c>
      <c r="D28" s="40">
        <v>5000</v>
      </c>
      <c r="E28" s="40">
        <v>5000</v>
      </c>
      <c r="F28" s="40">
        <v>5000</v>
      </c>
      <c r="G28" s="7"/>
      <c r="H28" s="7"/>
      <c r="I28" s="7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66" customFormat="1" ht="38.25" customHeight="1" x14ac:dyDescent="0.3">
      <c r="A29" s="89" t="s">
        <v>31</v>
      </c>
      <c r="B29" s="75" t="s">
        <v>140</v>
      </c>
      <c r="C29" s="75"/>
      <c r="D29" s="78">
        <v>8000</v>
      </c>
      <c r="E29" s="78">
        <f>E37</f>
        <v>8000</v>
      </c>
      <c r="F29" s="78">
        <f>F37</f>
        <v>8000</v>
      </c>
    </row>
    <row r="30" spans="1:242" s="3" customFormat="1" ht="150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32.75" hidden="1" customHeight="1" x14ac:dyDescent="0.3">
      <c r="A31" s="28"/>
      <c r="B31" s="29"/>
      <c r="C31" s="29"/>
      <c r="D31" s="40"/>
      <c r="E31" s="40"/>
      <c r="F31" s="40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124.5" hidden="1" customHeight="1" x14ac:dyDescent="0.3">
      <c r="A32" s="28"/>
      <c r="B32" s="54"/>
      <c r="C32" s="54"/>
      <c r="D32" s="42"/>
      <c r="E32" s="42"/>
      <c r="F32" s="42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77.25" hidden="1" customHeight="1" x14ac:dyDescent="0.3">
      <c r="A33" s="44"/>
      <c r="B33" s="29"/>
      <c r="C33" s="29"/>
      <c r="D33" s="40"/>
      <c r="E33" s="40"/>
      <c r="F33" s="40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8.5" hidden="1" customHeight="1" x14ac:dyDescent="0.3">
      <c r="A34" s="44"/>
      <c r="B34" s="45"/>
      <c r="C34" s="45"/>
      <c r="D34" s="43"/>
      <c r="E34" s="43"/>
      <c r="F34" s="43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83.25" hidden="1" customHeight="1" x14ac:dyDescent="0.3">
      <c r="A35" s="53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75" hidden="1" customHeight="1" x14ac:dyDescent="0.3">
      <c r="A36" s="28"/>
      <c r="B36" s="29"/>
      <c r="C36" s="29"/>
      <c r="D36" s="40"/>
      <c r="E36" s="40"/>
      <c r="F36" s="40"/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3" customFormat="1" ht="28.5" customHeight="1" x14ac:dyDescent="0.3">
      <c r="A37" s="90" t="s">
        <v>32</v>
      </c>
      <c r="B37" s="29" t="s">
        <v>78</v>
      </c>
      <c r="C37" s="29" t="s">
        <v>30</v>
      </c>
      <c r="D37" s="40">
        <v>8000</v>
      </c>
      <c r="E37" s="40">
        <v>8000</v>
      </c>
      <c r="F37" s="40">
        <v>8000</v>
      </c>
      <c r="G37" s="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66" customFormat="1" ht="38.25" customHeight="1" x14ac:dyDescent="0.3">
      <c r="A38" s="74" t="s">
        <v>33</v>
      </c>
      <c r="B38" s="75" t="s">
        <v>139</v>
      </c>
      <c r="C38" s="75"/>
      <c r="D38" s="78">
        <v>30000</v>
      </c>
      <c r="E38" s="78">
        <v>30000</v>
      </c>
      <c r="F38" s="78">
        <v>30000</v>
      </c>
    </row>
    <row r="39" spans="1:242" s="3" customFormat="1" ht="39.75" customHeight="1" x14ac:dyDescent="0.3">
      <c r="A39" s="31" t="s">
        <v>49</v>
      </c>
      <c r="B39" s="26" t="s">
        <v>79</v>
      </c>
      <c r="C39" s="26" t="s">
        <v>8</v>
      </c>
      <c r="D39" s="30">
        <v>30000</v>
      </c>
      <c r="E39" s="30">
        <v>30000</v>
      </c>
      <c r="F39" s="30">
        <v>30000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9.75" customHeight="1" x14ac:dyDescent="0.3">
      <c r="A40" s="111" t="s">
        <v>55</v>
      </c>
      <c r="B40" s="112" t="s">
        <v>54</v>
      </c>
      <c r="C40" s="112"/>
      <c r="D40" s="113">
        <f>SUM(D41+D47)</f>
        <v>400000</v>
      </c>
      <c r="E40" s="113">
        <f>SUM(E47+E41)</f>
        <v>400000</v>
      </c>
      <c r="F40" s="113">
        <f>SUM(F47+F41)</f>
        <v>400000</v>
      </c>
      <c r="G40" s="7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66" customFormat="1" ht="28.5" customHeight="1" x14ac:dyDescent="0.3">
      <c r="A41" s="82" t="s">
        <v>112</v>
      </c>
      <c r="B41" s="83" t="s">
        <v>138</v>
      </c>
      <c r="C41" s="83"/>
      <c r="D41" s="85">
        <f t="shared" ref="D41:F41" si="0">D42</f>
        <v>50000</v>
      </c>
      <c r="E41" s="85">
        <f t="shared" si="0"/>
        <v>50000</v>
      </c>
      <c r="F41" s="85">
        <f t="shared" si="0"/>
        <v>50000</v>
      </c>
    </row>
    <row r="42" spans="1:242" s="3" customFormat="1" ht="42.75" customHeight="1" x14ac:dyDescent="0.3">
      <c r="A42" s="53" t="s">
        <v>34</v>
      </c>
      <c r="B42" s="54" t="s">
        <v>80</v>
      </c>
      <c r="C42" s="54" t="s">
        <v>8</v>
      </c>
      <c r="D42" s="42">
        <v>50000</v>
      </c>
      <c r="E42" s="42">
        <v>50000</v>
      </c>
      <c r="F42" s="42">
        <v>50000</v>
      </c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11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108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54.7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3" customFormat="1" ht="62.25" hidden="1" customHeight="1" x14ac:dyDescent="0.3">
      <c r="A46" s="53"/>
      <c r="B46" s="54"/>
      <c r="C46" s="54"/>
      <c r="D46" s="42"/>
      <c r="E46" s="42"/>
      <c r="F46" s="42"/>
      <c r="G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66" customFormat="1" ht="43.5" customHeight="1" x14ac:dyDescent="0.3">
      <c r="A47" s="82" t="s">
        <v>48</v>
      </c>
      <c r="B47" s="83" t="s">
        <v>81</v>
      </c>
      <c r="C47" s="83"/>
      <c r="D47" s="85">
        <v>350000</v>
      </c>
      <c r="E47" s="85">
        <v>350000</v>
      </c>
      <c r="F47" s="85">
        <v>350000</v>
      </c>
    </row>
    <row r="48" spans="1:242" s="3" customFormat="1" ht="43.5" customHeight="1" x14ac:dyDescent="0.3">
      <c r="A48" s="38" t="s">
        <v>47</v>
      </c>
      <c r="B48" s="36" t="s">
        <v>82</v>
      </c>
      <c r="C48" s="36" t="s">
        <v>8</v>
      </c>
      <c r="D48" s="37">
        <v>350000</v>
      </c>
      <c r="E48" s="37">
        <v>350000</v>
      </c>
      <c r="F48" s="37">
        <v>350000</v>
      </c>
      <c r="G48" s="7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62" customFormat="1" ht="43.5" customHeight="1" x14ac:dyDescent="0.3">
      <c r="A49" s="61" t="s">
        <v>167</v>
      </c>
      <c r="B49" s="46" t="s">
        <v>57</v>
      </c>
      <c r="C49" s="46"/>
      <c r="D49" s="47">
        <f>SUM(D50)</f>
        <v>57796.18</v>
      </c>
      <c r="E49" s="47">
        <f>SUM(E50)</f>
        <v>13700</v>
      </c>
      <c r="F49" s="47">
        <f>SUM(F50)</f>
        <v>10000</v>
      </c>
    </row>
    <row r="50" spans="1:242" s="63" customFormat="1" ht="43.5" customHeight="1" x14ac:dyDescent="0.3">
      <c r="A50" s="111" t="s">
        <v>56</v>
      </c>
      <c r="B50" s="112" t="s">
        <v>58</v>
      </c>
      <c r="C50" s="112"/>
      <c r="D50" s="113">
        <f>SUM(D51)</f>
        <v>57796.18</v>
      </c>
      <c r="E50" s="113">
        <f>SUM(E51)</f>
        <v>13700</v>
      </c>
      <c r="F50" s="113">
        <v>10000</v>
      </c>
    </row>
    <row r="51" spans="1:242" s="66" customFormat="1" ht="41.25" customHeight="1" x14ac:dyDescent="0.3">
      <c r="A51" s="77" t="s">
        <v>52</v>
      </c>
      <c r="B51" s="75" t="s">
        <v>137</v>
      </c>
      <c r="C51" s="75"/>
      <c r="D51" s="88">
        <f>SUM(D56+D57)</f>
        <v>57796.18</v>
      </c>
      <c r="E51" s="88">
        <f>SUM(E56:E57)</f>
        <v>13700</v>
      </c>
      <c r="F51" s="88">
        <f>SUM(F56)</f>
        <v>10000</v>
      </c>
      <c r="H51" s="67"/>
    </row>
    <row r="52" spans="1:242" s="3" customFormat="1" ht="94.5" hidden="1" customHeight="1" x14ac:dyDescent="0.3">
      <c r="A52" s="31" t="s">
        <v>13</v>
      </c>
      <c r="B52" s="26" t="s">
        <v>2</v>
      </c>
      <c r="C52" s="26" t="s">
        <v>0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54" hidden="1" customHeight="1" x14ac:dyDescent="0.3">
      <c r="A53" s="31" t="s">
        <v>22</v>
      </c>
      <c r="B53" s="26" t="s">
        <v>2</v>
      </c>
      <c r="C53" s="26" t="s">
        <v>23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7.5" hidden="1" customHeight="1" x14ac:dyDescent="0.3">
      <c r="A54" s="31" t="s">
        <v>18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4.5" hidden="1" customHeight="1" x14ac:dyDescent="0.3">
      <c r="A55" s="31" t="s">
        <v>19</v>
      </c>
      <c r="B55" s="26" t="s">
        <v>2</v>
      </c>
      <c r="C55" s="26" t="s">
        <v>0</v>
      </c>
      <c r="D55" s="30"/>
      <c r="E55" s="30"/>
      <c r="F55" s="30"/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35</v>
      </c>
      <c r="B56" s="26" t="s">
        <v>59</v>
      </c>
      <c r="C56" s="26" t="s">
        <v>8</v>
      </c>
      <c r="D56" s="30">
        <v>12000</v>
      </c>
      <c r="E56" s="30">
        <v>10000</v>
      </c>
      <c r="F56" s="30">
        <v>10000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61.5" customHeight="1" x14ac:dyDescent="0.3">
      <c r="A57" s="32" t="s">
        <v>50</v>
      </c>
      <c r="B57" s="26" t="s">
        <v>60</v>
      </c>
      <c r="C57" s="26" t="s">
        <v>8</v>
      </c>
      <c r="D57" s="30">
        <v>45796.18</v>
      </c>
      <c r="E57" s="30">
        <v>3700</v>
      </c>
      <c r="F57" s="30">
        <v>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3" customFormat="1" ht="42.75" customHeight="1" x14ac:dyDescent="0.3">
      <c r="A58" s="60" t="s">
        <v>144</v>
      </c>
      <c r="B58" s="24" t="s">
        <v>62</v>
      </c>
      <c r="C58" s="39"/>
      <c r="D58" s="25">
        <f>D60</f>
        <v>150000</v>
      </c>
      <c r="E58" s="25">
        <f>E60</f>
        <v>150000</v>
      </c>
      <c r="F58" s="25">
        <f>F60</f>
        <v>150000</v>
      </c>
      <c r="G58" s="7"/>
      <c r="H58" s="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63" customFormat="1" ht="58.5" customHeight="1" x14ac:dyDescent="0.3">
      <c r="A59" s="108" t="s">
        <v>98</v>
      </c>
      <c r="B59" s="109" t="s">
        <v>63</v>
      </c>
      <c r="C59" s="101"/>
      <c r="D59" s="110">
        <v>150000</v>
      </c>
      <c r="E59" s="110">
        <v>150000</v>
      </c>
      <c r="F59" s="110">
        <v>150000</v>
      </c>
      <c r="H59" s="64"/>
    </row>
    <row r="60" spans="1:242" s="66" customFormat="1" ht="42.75" customHeight="1" x14ac:dyDescent="0.3">
      <c r="A60" s="74" t="s">
        <v>36</v>
      </c>
      <c r="B60" s="75" t="s">
        <v>64</v>
      </c>
      <c r="C60" s="75"/>
      <c r="D60" s="78">
        <v>150000</v>
      </c>
      <c r="E60" s="78">
        <f t="shared" ref="E60:F60" si="1">E61</f>
        <v>150000</v>
      </c>
      <c r="F60" s="78">
        <f t="shared" si="1"/>
        <v>150000</v>
      </c>
      <c r="H60" s="67"/>
    </row>
    <row r="61" spans="1:242" s="3" customFormat="1" ht="69.75" customHeight="1" x14ac:dyDescent="0.3">
      <c r="A61" s="31" t="s">
        <v>141</v>
      </c>
      <c r="B61" s="26" t="s">
        <v>94</v>
      </c>
      <c r="C61" s="26" t="s">
        <v>8</v>
      </c>
      <c r="D61" s="30">
        <v>150000</v>
      </c>
      <c r="E61" s="30">
        <v>150000</v>
      </c>
      <c r="F61" s="30">
        <v>150000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143</v>
      </c>
      <c r="B62" s="24" t="s">
        <v>65</v>
      </c>
      <c r="C62" s="39"/>
      <c r="D62" s="25">
        <f>SUM(D64+D67+D76)</f>
        <v>2122328.41</v>
      </c>
      <c r="E62" s="25">
        <f>SUM(E64+E67+E76)</f>
        <v>1469643.89</v>
      </c>
      <c r="F62" s="25">
        <f>SUM(F64+F67+F76)</f>
        <v>1217524.8899999999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97" t="s">
        <v>99</v>
      </c>
      <c r="B64" s="101" t="s">
        <v>66</v>
      </c>
      <c r="C64" s="101"/>
      <c r="D64" s="102">
        <f t="shared" ref="D64:F65" si="2">SUM(D65)</f>
        <v>1346240.74</v>
      </c>
      <c r="E64" s="102">
        <f t="shared" si="2"/>
        <v>1229081.74</v>
      </c>
      <c r="F64" s="102">
        <f t="shared" si="2"/>
        <v>953962.74</v>
      </c>
      <c r="G64" s="68"/>
      <c r="H64" s="64"/>
    </row>
    <row r="65" spans="1:242" s="66" customFormat="1" ht="31.5" customHeight="1" x14ac:dyDescent="0.3">
      <c r="A65" s="77" t="s">
        <v>37</v>
      </c>
      <c r="B65" s="75" t="s">
        <v>67</v>
      </c>
      <c r="C65" s="79"/>
      <c r="D65" s="78">
        <f t="shared" si="2"/>
        <v>1346240.74</v>
      </c>
      <c r="E65" s="78">
        <f t="shared" si="2"/>
        <v>1229081.74</v>
      </c>
      <c r="F65" s="78">
        <f t="shared" si="2"/>
        <v>953962.74</v>
      </c>
      <c r="H65" s="67"/>
    </row>
    <row r="66" spans="1:242" s="3" customFormat="1" ht="42" customHeight="1" x14ac:dyDescent="0.3">
      <c r="A66" s="80" t="s">
        <v>38</v>
      </c>
      <c r="B66" s="45" t="s">
        <v>87</v>
      </c>
      <c r="C66" s="81" t="s">
        <v>8</v>
      </c>
      <c r="D66" s="41">
        <v>1346240.74</v>
      </c>
      <c r="E66" s="41">
        <v>1229081.74</v>
      </c>
      <c r="F66" s="41">
        <v>953962.74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104" t="s">
        <v>100</v>
      </c>
      <c r="B67" s="105" t="s">
        <v>68</v>
      </c>
      <c r="C67" s="106"/>
      <c r="D67" s="107">
        <v>5000</v>
      </c>
      <c r="E67" s="107">
        <f>SUM(E68)</f>
        <v>5000</v>
      </c>
      <c r="F67" s="107">
        <f>SUM(F68)</f>
        <v>5000</v>
      </c>
      <c r="H67" s="64"/>
    </row>
    <row r="68" spans="1:242" s="66" customFormat="1" ht="27.75" customHeight="1" x14ac:dyDescent="0.3">
      <c r="A68" s="82" t="s">
        <v>39</v>
      </c>
      <c r="B68" s="83" t="s">
        <v>69</v>
      </c>
      <c r="C68" s="84"/>
      <c r="D68" s="85">
        <v>5000</v>
      </c>
      <c r="E68" s="85">
        <f>E71</f>
        <v>5000</v>
      </c>
      <c r="F68" s="85">
        <f>F71</f>
        <v>5000</v>
      </c>
      <c r="H68" s="67"/>
    </row>
    <row r="69" spans="1:242" s="3" customFormat="1" ht="86.25" hidden="1" customHeight="1" x14ac:dyDescent="0.3">
      <c r="A69" s="53"/>
      <c r="B69" s="54"/>
      <c r="C69" s="86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87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142</v>
      </c>
      <c r="B71" s="29" t="s">
        <v>88</v>
      </c>
      <c r="C71" s="29" t="s">
        <v>8</v>
      </c>
      <c r="D71" s="40">
        <v>5000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86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97" t="s">
        <v>101</v>
      </c>
      <c r="B76" s="101" t="s">
        <v>89</v>
      </c>
      <c r="C76" s="103"/>
      <c r="D76" s="102">
        <f t="shared" ref="D76:F77" si="3">SUM(D77)</f>
        <v>771087.67</v>
      </c>
      <c r="E76" s="102">
        <f t="shared" si="3"/>
        <v>235562.15</v>
      </c>
      <c r="F76" s="102">
        <f t="shared" si="3"/>
        <v>258562.15</v>
      </c>
      <c r="H76" s="64"/>
    </row>
    <row r="77" spans="1:242" s="66" customFormat="1" ht="46.5" customHeight="1" x14ac:dyDescent="0.3">
      <c r="A77" s="77" t="s">
        <v>123</v>
      </c>
      <c r="B77" s="75" t="s">
        <v>90</v>
      </c>
      <c r="C77" s="79"/>
      <c r="D77" s="78">
        <f t="shared" si="3"/>
        <v>771087.67</v>
      </c>
      <c r="E77" s="78">
        <f t="shared" si="3"/>
        <v>235562.15</v>
      </c>
      <c r="F77" s="78">
        <f t="shared" si="3"/>
        <v>258562.15</v>
      </c>
      <c r="H77" s="67"/>
    </row>
    <row r="78" spans="1:242" s="3" customFormat="1" ht="51.75" customHeight="1" x14ac:dyDescent="0.3">
      <c r="A78" s="34" t="s">
        <v>40</v>
      </c>
      <c r="B78" s="33" t="s">
        <v>91</v>
      </c>
      <c r="C78" s="33" t="s">
        <v>8</v>
      </c>
      <c r="D78" s="43">
        <v>771087.67</v>
      </c>
      <c r="E78" s="43">
        <v>235562.15</v>
      </c>
      <c r="F78" s="43">
        <v>258562.15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64.5" customHeight="1" x14ac:dyDescent="0.3">
      <c r="A79" s="119" t="s">
        <v>151</v>
      </c>
      <c r="B79" s="116" t="s">
        <v>153</v>
      </c>
      <c r="C79" s="117"/>
      <c r="D79" s="118">
        <f>SUM(D80)</f>
        <v>519639.77</v>
      </c>
      <c r="E79" s="118">
        <v>0</v>
      </c>
      <c r="F79" s="118">
        <v>0</v>
      </c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3" customFormat="1" ht="56.25" customHeight="1" x14ac:dyDescent="0.3">
      <c r="A80" s="115" t="s">
        <v>162</v>
      </c>
      <c r="B80" s="29" t="s">
        <v>154</v>
      </c>
      <c r="C80" s="29"/>
      <c r="D80" s="40">
        <f>SUM(D81)</f>
        <v>519639.77</v>
      </c>
      <c r="E80" s="40">
        <v>0</v>
      </c>
      <c r="F80" s="40">
        <v>0</v>
      </c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43.5" customHeight="1" x14ac:dyDescent="0.3">
      <c r="A81" s="77" t="s">
        <v>161</v>
      </c>
      <c r="B81" s="29" t="s">
        <v>155</v>
      </c>
      <c r="C81" s="29"/>
      <c r="D81" s="40">
        <f>SUM(D82:D83)</f>
        <v>519639.77</v>
      </c>
      <c r="E81" s="40">
        <v>0</v>
      </c>
      <c r="F81" s="40">
        <v>0</v>
      </c>
      <c r="G81" s="7"/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40.5" customHeight="1" x14ac:dyDescent="0.3">
      <c r="A82" s="28" t="s">
        <v>160</v>
      </c>
      <c r="B82" s="29" t="s">
        <v>156</v>
      </c>
      <c r="C82" s="29" t="s">
        <v>8</v>
      </c>
      <c r="D82" s="40">
        <v>500000</v>
      </c>
      <c r="E82" s="40">
        <v>0</v>
      </c>
      <c r="F82" s="40">
        <v>0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3" customFormat="1" ht="48" customHeight="1" x14ac:dyDescent="0.3">
      <c r="A83" s="50" t="s">
        <v>152</v>
      </c>
      <c r="B83" s="29" t="s">
        <v>157</v>
      </c>
      <c r="C83" s="29" t="s">
        <v>8</v>
      </c>
      <c r="D83" s="52">
        <v>19639.77</v>
      </c>
      <c r="E83" s="52">
        <v>0</v>
      </c>
      <c r="F83" s="52">
        <v>0</v>
      </c>
      <c r="G83" s="7"/>
      <c r="H83" s="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ht="93" customHeight="1" x14ac:dyDescent="0.3">
      <c r="A84" s="61" t="s">
        <v>150</v>
      </c>
      <c r="B84" s="46" t="s">
        <v>70</v>
      </c>
      <c r="C84" s="46"/>
      <c r="D84" s="47">
        <f>SUM(D87+D94+D99)</f>
        <v>12519087.65</v>
      </c>
      <c r="E84" s="47">
        <f>SUM(E87+E94)</f>
        <v>3205109</v>
      </c>
      <c r="F84" s="47">
        <f>SUM(F87+F94)</f>
        <v>3205109</v>
      </c>
      <c r="H84" s="6"/>
    </row>
    <row r="85" spans="1:242" ht="45.75" hidden="1" customHeight="1" x14ac:dyDescent="0.3">
      <c r="A85" s="38" t="s">
        <v>12</v>
      </c>
      <c r="B85" s="36" t="s">
        <v>1</v>
      </c>
      <c r="C85" s="36" t="s">
        <v>4</v>
      </c>
      <c r="D85" s="42"/>
      <c r="E85" s="42"/>
      <c r="F85" s="42"/>
      <c r="H85" s="6"/>
    </row>
    <row r="86" spans="1:242" ht="8.25" hidden="1" customHeight="1" x14ac:dyDescent="0.3">
      <c r="A86" s="38" t="s">
        <v>21</v>
      </c>
      <c r="B86" s="36" t="s">
        <v>1</v>
      </c>
      <c r="C86" s="36" t="s">
        <v>9</v>
      </c>
      <c r="D86" s="42"/>
      <c r="E86" s="42"/>
      <c r="F86" s="42"/>
      <c r="H86" s="6"/>
    </row>
    <row r="87" spans="1:242" s="63" customFormat="1" ht="42" customHeight="1" x14ac:dyDescent="0.3">
      <c r="A87" s="94" t="s">
        <v>51</v>
      </c>
      <c r="B87" s="95" t="s">
        <v>71</v>
      </c>
      <c r="C87" s="95"/>
      <c r="D87" s="96">
        <f>SUM(D88)</f>
        <v>4472085.6500000004</v>
      </c>
      <c r="E87" s="96">
        <f>SUM(E89:E91)</f>
        <v>3135109</v>
      </c>
      <c r="F87" s="96">
        <f>SUM(F88)</f>
        <v>3135109</v>
      </c>
      <c r="H87" s="64"/>
    </row>
    <row r="88" spans="1:242" s="65" customFormat="1" ht="43.5" customHeight="1" x14ac:dyDescent="0.3">
      <c r="A88" s="77" t="s">
        <v>116</v>
      </c>
      <c r="B88" s="75" t="s">
        <v>72</v>
      </c>
      <c r="C88" s="75"/>
      <c r="D88" s="78">
        <f>SUM(D89:D93)</f>
        <v>4472085.6500000004</v>
      </c>
      <c r="E88" s="78">
        <f>SUM(E89:E93)</f>
        <v>3135109</v>
      </c>
      <c r="F88" s="78">
        <f>SUM(F89:F93)</f>
        <v>3135109</v>
      </c>
    </row>
    <row r="89" spans="1:242" s="5" customFormat="1" ht="105" customHeight="1" x14ac:dyDescent="0.3">
      <c r="A89" s="34" t="s">
        <v>118</v>
      </c>
      <c r="B89" s="33" t="s">
        <v>113</v>
      </c>
      <c r="C89" s="33" t="s">
        <v>7</v>
      </c>
      <c r="D89" s="35">
        <v>2176548</v>
      </c>
      <c r="E89" s="35">
        <v>2176548</v>
      </c>
      <c r="F89" s="35">
        <v>2176548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65.25" customHeight="1" x14ac:dyDescent="0.3">
      <c r="A90" s="34" t="s">
        <v>117</v>
      </c>
      <c r="B90" s="26" t="s">
        <v>114</v>
      </c>
      <c r="C90" s="26" t="s">
        <v>8</v>
      </c>
      <c r="D90" s="30">
        <v>1433146.65</v>
      </c>
      <c r="E90" s="30">
        <v>958561</v>
      </c>
      <c r="F90" s="30">
        <v>958561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45.75" customHeight="1" x14ac:dyDescent="0.3">
      <c r="A91" s="34" t="s">
        <v>103</v>
      </c>
      <c r="B91" s="26" t="s">
        <v>115</v>
      </c>
      <c r="C91" s="26" t="s">
        <v>30</v>
      </c>
      <c r="D91" s="30">
        <v>2000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96.75" customHeight="1" x14ac:dyDescent="0.3">
      <c r="A92" s="31" t="s">
        <v>132</v>
      </c>
      <c r="B92" s="26" t="s">
        <v>119</v>
      </c>
      <c r="C92" s="26" t="s">
        <v>7</v>
      </c>
      <c r="D92" s="30">
        <v>819420</v>
      </c>
      <c r="E92" s="30">
        <v>0</v>
      </c>
      <c r="F92" s="30">
        <v>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108.75" customHeight="1" x14ac:dyDescent="0.3">
      <c r="A93" s="31" t="s">
        <v>133</v>
      </c>
      <c r="B93" s="26" t="s">
        <v>120</v>
      </c>
      <c r="C93" s="26" t="s">
        <v>7</v>
      </c>
      <c r="D93" s="30">
        <v>40971</v>
      </c>
      <c r="E93" s="30">
        <v>0</v>
      </c>
      <c r="F93" s="30">
        <v>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40.5" customHeight="1" x14ac:dyDescent="0.3">
      <c r="A94" s="97" t="s">
        <v>130</v>
      </c>
      <c r="B94" s="98" t="s">
        <v>127</v>
      </c>
      <c r="C94" s="99"/>
      <c r="D94" s="100">
        <f>SUM(D95)</f>
        <v>70000</v>
      </c>
      <c r="E94" s="100">
        <f>E95</f>
        <v>70000</v>
      </c>
      <c r="F94" s="100">
        <f>F95</f>
        <v>70000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65" customFormat="1" ht="43.5" customHeight="1" x14ac:dyDescent="0.3">
      <c r="A95" s="74" t="s">
        <v>41</v>
      </c>
      <c r="B95" s="75" t="s">
        <v>121</v>
      </c>
      <c r="C95" s="75"/>
      <c r="D95" s="76">
        <f>SUM(D97)</f>
        <v>70000</v>
      </c>
      <c r="E95" s="76">
        <v>70000</v>
      </c>
      <c r="F95" s="76">
        <v>70000</v>
      </c>
    </row>
    <row r="96" spans="1:242" s="5" customFormat="1" ht="26.25" hidden="1" customHeight="1" x14ac:dyDescent="0.3">
      <c r="A96" s="34"/>
      <c r="B96" s="48"/>
      <c r="C96" s="48"/>
      <c r="D96" s="49"/>
      <c r="E96" s="49"/>
      <c r="F96" s="49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45" customHeight="1" x14ac:dyDescent="0.3">
      <c r="A97" s="34" t="s">
        <v>42</v>
      </c>
      <c r="B97" s="26" t="s">
        <v>122</v>
      </c>
      <c r="C97" s="48" t="s">
        <v>8</v>
      </c>
      <c r="D97" s="49">
        <v>70000</v>
      </c>
      <c r="E97" s="49">
        <v>70000</v>
      </c>
      <c r="F97" s="49">
        <v>70000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hidden="1" customHeight="1" x14ac:dyDescent="0.3">
      <c r="A98" s="31"/>
      <c r="B98" s="26"/>
      <c r="C98" s="26"/>
      <c r="D98" s="30"/>
      <c r="E98" s="30"/>
      <c r="F98" s="30"/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52.5" customHeight="1" x14ac:dyDescent="0.3">
      <c r="A99" s="97" t="s">
        <v>129</v>
      </c>
      <c r="B99" s="101" t="s">
        <v>128</v>
      </c>
      <c r="C99" s="101"/>
      <c r="D99" s="102">
        <f>SUM(D100+D102)</f>
        <v>7977002</v>
      </c>
      <c r="E99" s="102">
        <v>0</v>
      </c>
      <c r="F99" s="102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52.5" customHeight="1" x14ac:dyDescent="0.3">
      <c r="A100" s="73" t="s">
        <v>146</v>
      </c>
      <c r="B100" s="29" t="s">
        <v>147</v>
      </c>
      <c r="C100" s="29"/>
      <c r="D100" s="30">
        <f>SUM(D101)</f>
        <v>707000</v>
      </c>
      <c r="E100" s="30">
        <v>0</v>
      </c>
      <c r="F100" s="30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46.5" customHeight="1" x14ac:dyDescent="0.3">
      <c r="A101" s="28" t="s">
        <v>159</v>
      </c>
      <c r="B101" s="29" t="s">
        <v>148</v>
      </c>
      <c r="C101" s="29" t="s">
        <v>8</v>
      </c>
      <c r="D101" s="30">
        <v>707000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38.25" customHeight="1" x14ac:dyDescent="0.3">
      <c r="A102" s="92" t="s">
        <v>131</v>
      </c>
      <c r="B102" s="26" t="s">
        <v>134</v>
      </c>
      <c r="C102" s="26"/>
      <c r="D102" s="30">
        <v>7270002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60" customHeight="1" x14ac:dyDescent="0.3">
      <c r="A103" s="31" t="s">
        <v>158</v>
      </c>
      <c r="B103" s="26" t="s">
        <v>149</v>
      </c>
      <c r="C103" s="26" t="s">
        <v>8</v>
      </c>
      <c r="D103" s="30">
        <v>7270002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58.5" customHeight="1" x14ac:dyDescent="0.3">
      <c r="A104" s="93" t="s">
        <v>125</v>
      </c>
      <c r="B104" s="72" t="s">
        <v>126</v>
      </c>
      <c r="C104" s="72"/>
      <c r="D104" s="27">
        <f>SUM(D105+D113+D119)</f>
        <v>8748169.2800000012</v>
      </c>
      <c r="E104" s="27">
        <f>SUM(E105+E113+E119)</f>
        <v>5764888.1099999994</v>
      </c>
      <c r="F104" s="27">
        <f>SUM(F105+F113+F119)</f>
        <v>5773688.1099999994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33.75" customHeight="1" x14ac:dyDescent="0.3">
      <c r="A105" s="70" t="s">
        <v>44</v>
      </c>
      <c r="B105" s="26" t="s">
        <v>83</v>
      </c>
      <c r="C105" s="26"/>
      <c r="D105" s="27">
        <f>SUM(D106:D112)</f>
        <v>5630188.1100000003</v>
      </c>
      <c r="E105" s="27">
        <f>SUM(E106:E112)</f>
        <v>5530188.1099999994</v>
      </c>
      <c r="F105" s="27">
        <f>SUM(F106:F112)</f>
        <v>5530188.1099999994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66.75" customHeight="1" x14ac:dyDescent="0.3">
      <c r="A106" s="31" t="s">
        <v>24</v>
      </c>
      <c r="B106" s="26" t="s">
        <v>95</v>
      </c>
      <c r="C106" s="26" t="s">
        <v>7</v>
      </c>
      <c r="D106" s="30">
        <v>884992.38</v>
      </c>
      <c r="E106" s="30">
        <v>853461</v>
      </c>
      <c r="F106" s="30">
        <v>853461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70.5" customHeight="1" x14ac:dyDescent="0.3">
      <c r="A107" s="31" t="s">
        <v>26</v>
      </c>
      <c r="B107" s="26" t="s">
        <v>96</v>
      </c>
      <c r="C107" s="26" t="s">
        <v>7</v>
      </c>
      <c r="D107" s="30">
        <v>3379350.11</v>
      </c>
      <c r="E107" s="30">
        <v>3379350.11</v>
      </c>
      <c r="F107" s="30">
        <v>3379350.11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54" customHeight="1" x14ac:dyDescent="0.3">
      <c r="A108" s="31" t="s">
        <v>27</v>
      </c>
      <c r="B108" s="26" t="s">
        <v>96</v>
      </c>
      <c r="C108" s="26" t="s">
        <v>8</v>
      </c>
      <c r="D108" s="30">
        <v>755250</v>
      </c>
      <c r="E108" s="30">
        <v>655250</v>
      </c>
      <c r="F108" s="30">
        <v>655250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33" customHeight="1" x14ac:dyDescent="0.3">
      <c r="A109" s="31" t="s">
        <v>28</v>
      </c>
      <c r="B109" s="26" t="s">
        <v>97</v>
      </c>
      <c r="C109" s="26" t="s">
        <v>30</v>
      </c>
      <c r="D109" s="30">
        <v>68468.62</v>
      </c>
      <c r="E109" s="30">
        <v>100000</v>
      </c>
      <c r="F109" s="30">
        <v>100000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61.5" customHeight="1" x14ac:dyDescent="0.3">
      <c r="A110" s="31" t="s">
        <v>73</v>
      </c>
      <c r="B110" s="26" t="s">
        <v>102</v>
      </c>
      <c r="C110" s="26" t="s">
        <v>29</v>
      </c>
      <c r="D110" s="30">
        <v>4283</v>
      </c>
      <c r="E110" s="30">
        <v>4283</v>
      </c>
      <c r="F110" s="30">
        <v>4283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33.75" customHeight="1" x14ac:dyDescent="0.3">
      <c r="A111" s="31" t="s">
        <v>61</v>
      </c>
      <c r="B111" s="26" t="s">
        <v>92</v>
      </c>
      <c r="C111" s="26" t="s">
        <v>43</v>
      </c>
      <c r="D111" s="30">
        <v>527844</v>
      </c>
      <c r="E111" s="30">
        <v>527844</v>
      </c>
      <c r="F111" s="30">
        <v>527844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27.75" customHeight="1" x14ac:dyDescent="0.3">
      <c r="A112" s="31" t="s">
        <v>45</v>
      </c>
      <c r="B112" s="26" t="s">
        <v>93</v>
      </c>
      <c r="C112" s="26" t="s">
        <v>30</v>
      </c>
      <c r="D112" s="30">
        <v>10000</v>
      </c>
      <c r="E112" s="30">
        <v>10000</v>
      </c>
      <c r="F112" s="30">
        <v>10000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34.5" customHeight="1" x14ac:dyDescent="0.3">
      <c r="A113" s="69" t="s">
        <v>104</v>
      </c>
      <c r="B113" s="72" t="s">
        <v>105</v>
      </c>
      <c r="C113" s="26"/>
      <c r="D113" s="27">
        <f>SUM(D114:D118)</f>
        <v>2885581.17</v>
      </c>
      <c r="E113" s="27">
        <v>0</v>
      </c>
      <c r="F113" s="27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164.25" customHeight="1" x14ac:dyDescent="0.3">
      <c r="A114" s="91" t="s">
        <v>135</v>
      </c>
      <c r="B114" s="26" t="s">
        <v>108</v>
      </c>
      <c r="C114" s="26" t="s">
        <v>8</v>
      </c>
      <c r="D114" s="30">
        <v>1854371.17</v>
      </c>
      <c r="E114" s="30">
        <v>0</v>
      </c>
      <c r="F114" s="30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136.5" customHeight="1" x14ac:dyDescent="0.3">
      <c r="A115" s="91" t="s">
        <v>164</v>
      </c>
      <c r="B115" s="26" t="s">
        <v>109</v>
      </c>
      <c r="C115" s="26" t="s">
        <v>8</v>
      </c>
      <c r="D115" s="30">
        <v>699595.73</v>
      </c>
      <c r="E115" s="30">
        <v>0</v>
      </c>
      <c r="F115" s="30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99.75" customHeight="1" x14ac:dyDescent="0.3">
      <c r="A116" s="91" t="s">
        <v>106</v>
      </c>
      <c r="B116" s="26" t="s">
        <v>110</v>
      </c>
      <c r="C116" s="26" t="s">
        <v>8</v>
      </c>
      <c r="D116" s="30">
        <v>148614.26999999999</v>
      </c>
      <c r="E116" s="30">
        <v>0</v>
      </c>
      <c r="F116" s="30">
        <v>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50.25" customHeight="1" x14ac:dyDescent="0.3">
      <c r="A117" s="91" t="s">
        <v>107</v>
      </c>
      <c r="B117" s="26" t="s">
        <v>111</v>
      </c>
      <c r="C117" s="26" t="s">
        <v>8</v>
      </c>
      <c r="D117" s="30">
        <v>83000</v>
      </c>
      <c r="E117" s="30">
        <v>0</v>
      </c>
      <c r="F117" s="30">
        <v>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50.25" customHeight="1" x14ac:dyDescent="0.3">
      <c r="A118" s="91" t="s">
        <v>165</v>
      </c>
      <c r="B118" s="26" t="s">
        <v>166</v>
      </c>
      <c r="C118" s="26" t="s">
        <v>8</v>
      </c>
      <c r="D118" s="30">
        <v>100000</v>
      </c>
      <c r="E118" s="30">
        <v>0</v>
      </c>
      <c r="F118" s="30">
        <v>0</v>
      </c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49.5" customHeight="1" x14ac:dyDescent="0.3">
      <c r="A119" s="69" t="s">
        <v>84</v>
      </c>
      <c r="B119" s="71" t="s">
        <v>85</v>
      </c>
      <c r="C119" s="72"/>
      <c r="D119" s="27">
        <f>SUM(D120)</f>
        <v>232400</v>
      </c>
      <c r="E119" s="27">
        <f>SUM(E120)</f>
        <v>234700</v>
      </c>
      <c r="F119" s="27">
        <f>SUM(F120)</f>
        <v>243500</v>
      </c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75" customHeight="1" x14ac:dyDescent="0.3">
      <c r="A120" s="31" t="s">
        <v>46</v>
      </c>
      <c r="B120" s="26" t="s">
        <v>86</v>
      </c>
      <c r="C120" s="26" t="s">
        <v>8</v>
      </c>
      <c r="D120" s="30">
        <v>232400</v>
      </c>
      <c r="E120" s="30">
        <v>234700</v>
      </c>
      <c r="F120" s="30">
        <v>243500</v>
      </c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81" hidden="1" customHeight="1" x14ac:dyDescent="0.3">
      <c r="A121" s="50" t="s">
        <v>15</v>
      </c>
      <c r="B121" s="51" t="s">
        <v>10</v>
      </c>
      <c r="C121" s="51" t="s">
        <v>4</v>
      </c>
      <c r="D121" s="52"/>
      <c r="E121" s="52"/>
      <c r="F121" s="52"/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s="5" customFormat="1" ht="2.25" hidden="1" customHeight="1" x14ac:dyDescent="0.3">
      <c r="A122" s="53" t="s">
        <v>16</v>
      </c>
      <c r="B122" s="54" t="s">
        <v>10</v>
      </c>
      <c r="C122" s="54" t="s">
        <v>4</v>
      </c>
      <c r="D122" s="42"/>
      <c r="E122" s="42"/>
      <c r="F122" s="42"/>
      <c r="G122" s="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ht="28.5" customHeight="1" thickBot="1" x14ac:dyDescent="0.35">
      <c r="A123" s="55" t="s">
        <v>11</v>
      </c>
      <c r="B123" s="56"/>
      <c r="C123" s="56"/>
      <c r="D123" s="57">
        <f>SUM(D104+D84+D79+D62+D58+D49+D5)</f>
        <v>24560021.289999999</v>
      </c>
      <c r="E123" s="57">
        <f>SUM(E104+E84+E62+E58+E49+E5)</f>
        <v>11046341</v>
      </c>
      <c r="F123" s="57">
        <f>SUM(F104+F84+F62+F58+F49+F5)</f>
        <v>10799322</v>
      </c>
      <c r="G123" s="10"/>
      <c r="H123" s="1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</row>
    <row r="124" spans="1:242" s="7" customFormat="1" ht="27" customHeight="1" x14ac:dyDescent="0.25">
      <c r="A124" s="16"/>
      <c r="B124" s="12"/>
      <c r="C124" s="12"/>
      <c r="D124" s="13"/>
      <c r="E124" s="13"/>
      <c r="F124" s="1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21"/>
      <c r="E127" s="21"/>
      <c r="F127" s="2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4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4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4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20"/>
      <c r="E132" s="20"/>
      <c r="F132" s="2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4"/>
      <c r="F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4"/>
      <c r="F136" s="1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4"/>
      <c r="E137" s="14"/>
      <c r="F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6"/>
      <c r="B1187" s="12"/>
      <c r="C1187" s="12"/>
      <c r="D1187" s="12"/>
      <c r="E1187" s="12"/>
      <c r="F1187" s="12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6"/>
      <c r="B1188" s="12"/>
      <c r="C1188" s="12"/>
      <c r="D1188" s="12"/>
      <c r="E1188" s="12"/>
      <c r="F1188" s="1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7" customFormat="1" x14ac:dyDescent="0.25">
      <c r="A1189" s="16"/>
      <c r="B1189" s="12"/>
      <c r="C1189" s="12"/>
      <c r="D1189" s="12"/>
      <c r="E1189" s="12"/>
      <c r="F1189" s="12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6"/>
      <c r="B1427" s="12"/>
      <c r="C1427" s="12"/>
      <c r="D1427" s="12"/>
      <c r="E1427" s="12"/>
      <c r="F1427" s="12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6"/>
      <c r="B1428" s="12"/>
      <c r="C1428" s="12"/>
      <c r="D1428" s="12"/>
      <c r="E1428" s="12"/>
      <c r="F1428" s="12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  <row r="1429" spans="1:242" s="3" customFormat="1" x14ac:dyDescent="0.25">
      <c r="A1429" s="16"/>
      <c r="B1429" s="12"/>
      <c r="C1429" s="12"/>
      <c r="D1429" s="12"/>
      <c r="E1429" s="12"/>
      <c r="F1429" s="12"/>
      <c r="G1429" s="7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  <c r="IH1429" s="2"/>
    </row>
  </sheetData>
  <mergeCells count="2">
    <mergeCell ref="A1:F1"/>
    <mergeCell ref="A2:F2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2021-04-20T08:24:10Z</cp:lastPrinted>
  <dcterms:created xsi:type="dcterms:W3CDTF">1996-10-08T23:32:33Z</dcterms:created>
  <dcterms:modified xsi:type="dcterms:W3CDTF">2021-05-13T07:26:23Z</dcterms:modified>
</cp:coreProperties>
</file>