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6" i="1" l="1"/>
  <c r="C23" i="1" s="1"/>
  <c r="C37" i="1" l="1"/>
  <c r="E37" i="1"/>
  <c r="E34" i="1" s="1"/>
  <c r="D37" i="1"/>
  <c r="D34" i="1" s="1"/>
  <c r="C35" i="1"/>
  <c r="C34" i="1" s="1"/>
  <c r="C62" i="1" l="1"/>
  <c r="C60" i="1" l="1"/>
  <c r="C58" i="1"/>
  <c r="C54" i="1" s="1"/>
  <c r="C64" i="1"/>
  <c r="C30" i="1" l="1"/>
  <c r="C39" i="1" l="1"/>
  <c r="E51" i="1" l="1"/>
  <c r="E28" i="1" l="1"/>
  <c r="E23" i="1" s="1"/>
  <c r="E22" i="1" s="1"/>
  <c r="D28" i="1"/>
  <c r="D23" i="1" s="1"/>
  <c r="D22" i="1" s="1"/>
  <c r="C24" i="1"/>
  <c r="E15" i="1" l="1"/>
  <c r="D15" i="1"/>
  <c r="C15" i="1"/>
  <c r="C7" i="1"/>
  <c r="E12" i="1"/>
  <c r="E11" i="1" s="1"/>
  <c r="D12" i="1"/>
  <c r="D11" i="1" s="1"/>
  <c r="C12" i="1" l="1"/>
  <c r="C11" i="1" s="1"/>
  <c r="E18" i="1"/>
  <c r="D18" i="1"/>
  <c r="D20" i="1"/>
  <c r="E20" i="1"/>
  <c r="C49" i="1" l="1"/>
  <c r="D51" i="1"/>
  <c r="C51" i="1"/>
  <c r="C6" i="1"/>
  <c r="D7" i="1"/>
  <c r="D6" i="1" s="1"/>
  <c r="E7" i="1"/>
  <c r="E6" i="1" s="1"/>
  <c r="C28" i="1"/>
  <c r="C22" i="1" s="1"/>
  <c r="C48" i="1" l="1"/>
  <c r="E72" i="1"/>
  <c r="D72" i="1"/>
  <c r="E80" i="1" l="1"/>
  <c r="D80" i="1"/>
  <c r="C80" i="1"/>
  <c r="C72" i="1" l="1"/>
  <c r="E54" i="1"/>
  <c r="D54" i="1"/>
  <c r="C47" i="1" l="1"/>
  <c r="C46" i="1" s="1"/>
  <c r="E48" i="1"/>
  <c r="E47" i="1" s="1"/>
  <c r="E46" i="1" s="1"/>
  <c r="D48" i="1"/>
  <c r="D47" i="1" s="1"/>
  <c r="D46" i="1" s="1"/>
  <c r="E43" i="1" l="1"/>
  <c r="D43" i="1"/>
  <c r="C43" i="1"/>
  <c r="E30" i="1"/>
  <c r="D30" i="1"/>
  <c r="E17" i="1" l="1"/>
  <c r="E14" i="1" s="1"/>
  <c r="E5" i="1" s="1"/>
  <c r="D17" i="1"/>
  <c r="D14" i="1" s="1"/>
  <c r="D5" i="1" s="1"/>
  <c r="C17" i="1"/>
  <c r="C14" i="1" s="1"/>
  <c r="C5" i="1" s="1"/>
  <c r="C82" i="1" s="1"/>
  <c r="D82" i="1" l="1"/>
  <c r="E82" i="1"/>
</calcChain>
</file>

<file path=xl/sharedStrings.xml><?xml version="1.0" encoding="utf-8"?>
<sst xmlns="http://schemas.openxmlformats.org/spreadsheetml/2006/main" count="164" uniqueCount="160">
  <si>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</si>
  <si>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</si>
  <si>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</si>
  <si>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</si>
  <si>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</si>
  <si>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</si>
  <si>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</si>
  <si>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</si>
  <si>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</si>
  <si>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</si>
  <si>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</si>
  <si>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</si>
  <si>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</si>
  <si>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</si>
  <si>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</si>
  <si>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</si>
  <si>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</si>
  <si>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</si>
  <si>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</si>
  <si>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</si>
  <si>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</si>
  <si>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</si>
  <si>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</si>
  <si>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субсидии</t>
  </si>
  <si>
    <t xml:space="preserve">Прочие субсидии бюджетам городских поселений 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</si>
  <si>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</si>
  <si>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</si>
  <si>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</si>
  <si>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</si>
  <si>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</si>
  <si>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</si>
  <si>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</si>
  <si>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</si>
  <si>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</si>
  <si>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</si>
  <si>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</si>
  <si>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000 2 02 29999 00 0000 151</t>
  </si>
  <si>
    <t>192 2 02 29999 13 0000 151</t>
  </si>
  <si>
    <t>192 2 02 20077 13 0000 151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</si>
  <si>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</si>
  <si>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192 2 02 20216 13 0000 151</t>
  </si>
  <si>
    <t>192 2 02 25560 13 0000 151</t>
  </si>
  <si>
    <t>Субсидии бюджетам городских поселений на поддержку обустройства мест массового отдыха населения (городских парков)</t>
  </si>
  <si>
    <t>192 2 02 25555 13 0000 151</t>
  </si>
  <si>
    <t xml:space="preserve"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
</t>
  </si>
  <si>
    <t>192 2 02 15002 13 0000 151</t>
  </si>
  <si>
    <t xml:space="preserve">Дотации бюджетам городских поселений на поддержку мер по обеспечению сбалансированности бюджетов
</t>
  </si>
  <si>
    <t>192 2 02 25527 13 0000 151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</si>
  <si>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
</t>
  </si>
  <si>
    <t>,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</si>
  <si>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</si>
  <si>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</si>
  <si>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</si>
  <si>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</si>
  <si>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</si>
  <si>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>192 2 02 25467 13 0000 151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</si>
  <si>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</si>
  <si>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</si>
  <si>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192 2 02 25527 13 0000 151
</t>
  </si>
  <si>
    <t xml:space="preserve"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
</t>
  </si>
  <si>
    <t>2021 год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</si>
  <si>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</si>
  <si>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</si>
  <si>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</si>
  <si>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</si>
  <si>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</si>
  <si>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</si>
  <si>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</si>
  <si>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</si>
  <si>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</si>
  <si>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</si>
  <si>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</si>
  <si>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</si>
  <si>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</si>
  <si>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</si>
  <si>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</si>
  <si>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</si>
  <si>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</si>
  <si>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</si>
  <si>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</si>
  <si>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</si>
  <si>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</si>
  <si>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</si>
  <si>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</si>
  <si>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</si>
  <si>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</si>
  <si>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</si>
  <si>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</si>
  <si>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</si>
  <si>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</si>
  <si>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</si>
  <si>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</si>
  <si>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</si>
  <si>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</si>
  <si>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</si>
  <si>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</si>
  <si>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</si>
  <si>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</si>
  <si>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</si>
  <si>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</si>
  <si>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230 2 02 35120 10 0000 150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</si>
  <si>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</si>
  <si>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</si>
  <si>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</si>
  <si>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</si>
  <si>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</si>
  <si>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</si>
  <si>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</si>
  <si>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</si>
  <si>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</si>
  <si>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</si>
  <si>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</si>
  <si>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</si>
  <si>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</si>
  <si>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</si>
  <si>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</si>
  <si>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Доходы бюджета Ингарского сельского поселения на 2021 год и на плановый период 2022 и 2023годов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</si>
  <si>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</si>
  <si>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</si>
  <si>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</si>
  <si>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</si>
  <si>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</si>
  <si>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</si>
  <si>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</si>
  <si>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</si>
  <si>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</si>
  <si>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</si>
  <si>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</si>
  <si>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</si>
  <si>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</si>
  <si>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</si>
  <si>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МАТЕРИАЛЬНЫХ И НЕМАТЕРИАЛЬНЫХ АКТИВОВ</t>
  </si>
  <si>
    <t>000 1 14 00000 00 0000 000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</si>
  <si>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</si>
  <si>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</si>
  <si>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</si>
  <si>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</si>
  <si>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</si>
  <si>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</si>
  <si>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Субсидии бюджетам бюджетной системы Российской Федерации</t>
  </si>
  <si>
    <t>Субсидии бюджетам сельских поселений на поддержку отрасли культуры</t>
  </si>
  <si>
    <t>000 2 02 29999 00 0000 150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</si>
  <si>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</si>
  <si>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</si>
  <si>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230 2 02 25519 10 0000 150</t>
  </si>
  <si>
    <t>000  2 02 25576 00 0000 150</t>
  </si>
  <si>
    <t>230  2 02 2557610 0000 150</t>
  </si>
  <si>
    <t>Субсидии бюджетам сельских поселений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</si>
  <si>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</si>
  <si>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>000 2 02 25467 00 0000 150</t>
  </si>
  <si>
    <t>000 2 02 25519 00 0000 150</t>
  </si>
  <si>
    <t>000 1 13 02990 00 0000 130</t>
  </si>
  <si>
    <t>Прочие доходы от компенсации затрат государства</t>
  </si>
  <si>
    <t>230 1 13 02995 10 0000 130</t>
  </si>
  <si>
    <t>Прочие доходы от компенсации затрат бюджетов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</si>
  <si>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</si>
  <si>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</si>
  <si>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230 1 11 05035 10 0000 120</t>
  </si>
  <si>
    <t>000 111 05030 00 0000 120</t>
  </si>
  <si>
    <t>Приложение  № 2 к решению                                                                                                                                                                                                                            Совета Ингарского сельского пселения 
 от 21.04. 2021г.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</si>
</sst>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11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3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top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justify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workbookViewId="0">
      <selection activeCell="C1" sqref="C1:E1"/>
    </sheetView>
  </sheetViews>
  <sheetFormatPr defaultRowHeight="15" x14ac:dyDescent="0.25"/>
  <cols>
    <col min="1" max="1" width="29.28515625" style="19" customWidth="1"/>
    <col min="2" max="2" width="42.28515625" style="19" customWidth="1"/>
    <col min="3" max="3" width="19.7109375" style="19" customWidth="1"/>
    <col min="4" max="4" width="19.28515625" style="19" customWidth="1"/>
    <col min="5" max="5" width="18.7109375" style="19" customWidth="1"/>
    <col min="6" max="16384" width="9.140625" style="19"/>
  </cols>
  <sheetData>
    <row r="1" spans="1:7" ht="75.75" customHeight="1" x14ac:dyDescent="0.25">
      <c r="A1" s="62"/>
      <c r="B1" s="63"/>
      <c r="C1" s="90" t="s">
        <v>159</v>
      </c>
      <c r="D1" s="90"/>
      <c r="E1" s="90"/>
    </row>
    <row r="2" spans="1:7" ht="42" customHeight="1" x14ac:dyDescent="0.25">
      <c r="A2" s="88" t="s">
        <v>116</v>
      </c>
      <c r="B2" s="89"/>
      <c r="C2" s="89"/>
      <c r="D2" s="89"/>
      <c r="E2" s="89"/>
    </row>
    <row r="3" spans="1:7" ht="20.25" customHeight="1" thickBot="1" x14ac:dyDescent="0.3">
      <c r="A3" s="39"/>
      <c r="B3" s="40"/>
      <c r="C3" s="41"/>
      <c r="D3" s="86" t="s">
        <v>50</v>
      </c>
      <c r="E3" s="87"/>
    </row>
    <row r="4" spans="1:7" ht="48" thickBot="1" x14ac:dyDescent="0.3">
      <c r="A4" s="42" t="s">
        <v>0</v>
      </c>
      <c r="B4" s="43" t="s">
        <v>1</v>
      </c>
      <c r="C4" s="20" t="s">
        <v>60</v>
      </c>
      <c r="D4" s="26" t="s">
        <v>102</v>
      </c>
      <c r="E4" s="20" t="s">
        <v>117</v>
      </c>
      <c r="G4" s="21"/>
    </row>
    <row r="5" spans="1:7" ht="32.25" thickBot="1" x14ac:dyDescent="0.3">
      <c r="A5" s="8" t="s">
        <v>2</v>
      </c>
      <c r="B5" s="9" t="s">
        <v>3</v>
      </c>
      <c r="C5" s="18">
        <f>SUM(C6+C11+C14+C22+C30+C39+C43)</f>
        <v>1845093.2199999997</v>
      </c>
      <c r="D5" s="18">
        <f>SUM(D6+D14+D12+D22+D30+D43)</f>
        <v>1639760</v>
      </c>
      <c r="E5" s="18">
        <f>SUM(E6+E12+E14+E22+E30+E43)</f>
        <v>1659060</v>
      </c>
    </row>
    <row r="6" spans="1:7" ht="16.5" thickBot="1" x14ac:dyDescent="0.3">
      <c r="A6" s="1" t="s">
        <v>4</v>
      </c>
      <c r="B6" s="2" t="s">
        <v>5</v>
      </c>
      <c r="C6" s="15">
        <f>SUM(C7)</f>
        <v>235500</v>
      </c>
      <c r="D6" s="32">
        <f>SUM(D7)</f>
        <v>242800</v>
      </c>
      <c r="E6" s="15">
        <f>SUM(E7)</f>
        <v>250800</v>
      </c>
    </row>
    <row r="7" spans="1:7" ht="16.5" thickBot="1" x14ac:dyDescent="0.3">
      <c r="A7" s="1" t="s">
        <v>6</v>
      </c>
      <c r="B7" s="2" t="s">
        <v>7</v>
      </c>
      <c r="C7" s="15">
        <f>SUM(C8:C10)</f>
        <v>235500</v>
      </c>
      <c r="D7" s="32">
        <f>SUM(D8:D10)</f>
        <v>242800</v>
      </c>
      <c r="E7" s="15">
        <f>SUM(E8:E10)</f>
        <v>250800</v>
      </c>
    </row>
    <row r="8" spans="1:7" ht="126.75" thickBot="1" x14ac:dyDescent="0.3">
      <c r="A8" s="3" t="s">
        <v>8</v>
      </c>
      <c r="B8" s="4" t="s">
        <v>9</v>
      </c>
      <c r="C8" s="27">
        <v>227250</v>
      </c>
      <c r="D8" s="14">
        <v>234000</v>
      </c>
      <c r="E8" s="14">
        <v>242000</v>
      </c>
    </row>
    <row r="9" spans="1:7" ht="197.25" customHeight="1" thickBot="1" x14ac:dyDescent="0.3">
      <c r="A9" s="3" t="s">
        <v>10</v>
      </c>
      <c r="B9" s="4" t="s">
        <v>11</v>
      </c>
      <c r="C9" s="27">
        <v>250</v>
      </c>
      <c r="D9" s="14">
        <v>300</v>
      </c>
      <c r="E9" s="14">
        <v>300</v>
      </c>
    </row>
    <row r="10" spans="1:7" ht="79.5" thickBot="1" x14ac:dyDescent="0.3">
      <c r="A10" s="5" t="s">
        <v>12</v>
      </c>
      <c r="B10" s="33" t="s">
        <v>13</v>
      </c>
      <c r="C10" s="27">
        <v>8000</v>
      </c>
      <c r="D10" s="14">
        <v>8500</v>
      </c>
      <c r="E10" s="14">
        <v>8500</v>
      </c>
    </row>
    <row r="11" spans="1:7" ht="32.25" thickBot="1" x14ac:dyDescent="0.3">
      <c r="A11" s="8" t="s">
        <v>110</v>
      </c>
      <c r="B11" s="8" t="s">
        <v>111</v>
      </c>
      <c r="C11" s="32">
        <f t="shared" ref="C11:E12" si="0">SUM(C12)</f>
        <v>24983.7</v>
      </c>
      <c r="D11" s="32">
        <f t="shared" si="0"/>
        <v>12000</v>
      </c>
      <c r="E11" s="15">
        <f t="shared" si="0"/>
        <v>12000</v>
      </c>
    </row>
    <row r="12" spans="1:7" ht="16.5" thickBot="1" x14ac:dyDescent="0.3">
      <c r="A12" s="8" t="s">
        <v>113</v>
      </c>
      <c r="B12" s="72" t="s">
        <v>112</v>
      </c>
      <c r="C12" s="32">
        <f t="shared" si="0"/>
        <v>24983.7</v>
      </c>
      <c r="D12" s="32">
        <f t="shared" si="0"/>
        <v>12000</v>
      </c>
      <c r="E12" s="15">
        <f t="shared" si="0"/>
        <v>12000</v>
      </c>
    </row>
    <row r="13" spans="1:7" ht="16.5" thickBot="1" x14ac:dyDescent="0.3">
      <c r="A13" s="5" t="s">
        <v>114</v>
      </c>
      <c r="B13" s="5" t="s">
        <v>112</v>
      </c>
      <c r="C13" s="27">
        <v>24983.7</v>
      </c>
      <c r="D13" s="27">
        <v>12000</v>
      </c>
      <c r="E13" s="14">
        <v>12000</v>
      </c>
    </row>
    <row r="14" spans="1:7" ht="16.5" thickBot="1" x14ac:dyDescent="0.3">
      <c r="A14" s="8" t="s">
        <v>14</v>
      </c>
      <c r="B14" s="8" t="s">
        <v>15</v>
      </c>
      <c r="C14" s="15">
        <f>C16+C17</f>
        <v>1290000</v>
      </c>
      <c r="D14" s="32">
        <f>D16+D17</f>
        <v>1335000</v>
      </c>
      <c r="E14" s="15">
        <f>E16+E17</f>
        <v>1350000</v>
      </c>
    </row>
    <row r="15" spans="1:7" ht="16.5" thickBot="1" x14ac:dyDescent="0.3">
      <c r="A15" s="5" t="s">
        <v>81</v>
      </c>
      <c r="B15" s="33" t="s">
        <v>82</v>
      </c>
      <c r="C15" s="14">
        <f>SUM(C16)</f>
        <v>480000</v>
      </c>
      <c r="D15" s="14">
        <f>SUM(D16)</f>
        <v>500000</v>
      </c>
      <c r="E15" s="14">
        <f>SUM(E16)</f>
        <v>500000</v>
      </c>
    </row>
    <row r="16" spans="1:7" ht="79.5" thickBot="1" x14ac:dyDescent="0.3">
      <c r="A16" s="3" t="s">
        <v>65</v>
      </c>
      <c r="B16" s="6" t="s">
        <v>80</v>
      </c>
      <c r="C16" s="53">
        <v>480000</v>
      </c>
      <c r="D16" s="12">
        <v>500000</v>
      </c>
      <c r="E16" s="12">
        <v>500000</v>
      </c>
    </row>
    <row r="17" spans="1:5" ht="16.5" thickBot="1" x14ac:dyDescent="0.3">
      <c r="A17" s="5" t="s">
        <v>122</v>
      </c>
      <c r="B17" s="6" t="s">
        <v>16</v>
      </c>
      <c r="C17" s="14">
        <f>C19+C21</f>
        <v>810000</v>
      </c>
      <c r="D17" s="14">
        <f>D19+D21</f>
        <v>835000</v>
      </c>
      <c r="E17" s="14">
        <f>E19+E21</f>
        <v>850000</v>
      </c>
    </row>
    <row r="18" spans="1:5" ht="16.5" thickBot="1" x14ac:dyDescent="0.3">
      <c r="A18" s="34" t="s">
        <v>121</v>
      </c>
      <c r="B18" s="35" t="s">
        <v>83</v>
      </c>
      <c r="C18" s="29">
        <v>150000</v>
      </c>
      <c r="D18" s="16">
        <f>SUM(D19)</f>
        <v>160000</v>
      </c>
      <c r="E18" s="16">
        <f>SUM(E19)</f>
        <v>160000</v>
      </c>
    </row>
    <row r="19" spans="1:5" ht="63.75" thickBot="1" x14ac:dyDescent="0.3">
      <c r="A19" s="34" t="s">
        <v>63</v>
      </c>
      <c r="B19" s="35" t="s">
        <v>78</v>
      </c>
      <c r="C19" s="29">
        <v>150000</v>
      </c>
      <c r="D19" s="16">
        <v>160000</v>
      </c>
      <c r="E19" s="16">
        <v>160000</v>
      </c>
    </row>
    <row r="20" spans="1:5" ht="16.5" thickBot="1" x14ac:dyDescent="0.3">
      <c r="A20" s="34" t="s">
        <v>123</v>
      </c>
      <c r="B20" s="35" t="s">
        <v>124</v>
      </c>
      <c r="C20" s="29">
        <v>660000</v>
      </c>
      <c r="D20" s="16">
        <f>SUM(D21)</f>
        <v>675000</v>
      </c>
      <c r="E20" s="16">
        <f>SUM(E21)</f>
        <v>690000</v>
      </c>
    </row>
    <row r="21" spans="1:5" ht="63.75" thickBot="1" x14ac:dyDescent="0.3">
      <c r="A21" s="5" t="s">
        <v>64</v>
      </c>
      <c r="B21" s="6" t="s">
        <v>79</v>
      </c>
      <c r="C21" s="27">
        <v>660000</v>
      </c>
      <c r="D21" s="14">
        <v>675000</v>
      </c>
      <c r="E21" s="14">
        <v>690000</v>
      </c>
    </row>
    <row r="22" spans="1:5" ht="81.75" customHeight="1" thickBot="1" x14ac:dyDescent="0.3">
      <c r="A22" s="1" t="s">
        <v>17</v>
      </c>
      <c r="B22" s="2" t="s">
        <v>18</v>
      </c>
      <c r="C22" s="36">
        <f>SUM(C23)</f>
        <v>85903.12</v>
      </c>
      <c r="D22" s="37">
        <f>SUM(D23)</f>
        <v>15160</v>
      </c>
      <c r="E22" s="36">
        <f>SUM(E23)</f>
        <v>11460</v>
      </c>
    </row>
    <row r="23" spans="1:5" ht="143.25" customHeight="1" thickBot="1" x14ac:dyDescent="0.3">
      <c r="A23" s="1" t="s">
        <v>85</v>
      </c>
      <c r="B23" s="72" t="s">
        <v>84</v>
      </c>
      <c r="C23" s="36">
        <f>SUM(C24+C28+C26)</f>
        <v>85903.12</v>
      </c>
      <c r="D23" s="15">
        <f>SUM(D24+D28)</f>
        <v>15160</v>
      </c>
      <c r="E23" s="15">
        <f>SUM(E24+E28)</f>
        <v>11460</v>
      </c>
    </row>
    <row r="24" spans="1:5" ht="131.25" customHeight="1" thickBot="1" x14ac:dyDescent="0.3">
      <c r="A24" s="73" t="s">
        <v>104</v>
      </c>
      <c r="B24" s="73" t="s">
        <v>109</v>
      </c>
      <c r="C24" s="69">
        <f>SUM(C25)</f>
        <v>11460</v>
      </c>
      <c r="D24" s="14">
        <v>11460</v>
      </c>
      <c r="E24" s="14">
        <v>11460</v>
      </c>
    </row>
    <row r="25" spans="1:5" ht="114" customHeight="1" thickBot="1" x14ac:dyDescent="0.3">
      <c r="A25" s="54" t="s">
        <v>66</v>
      </c>
      <c r="B25" s="4" t="s">
        <v>67</v>
      </c>
      <c r="C25" s="14">
        <v>11460</v>
      </c>
      <c r="D25" s="13">
        <v>11460</v>
      </c>
      <c r="E25" s="12">
        <v>11460</v>
      </c>
    </row>
    <row r="26" spans="1:5" ht="129.75" customHeight="1" thickBot="1" x14ac:dyDescent="0.3">
      <c r="A26" s="71" t="s">
        <v>158</v>
      </c>
      <c r="B26" s="85" t="s">
        <v>156</v>
      </c>
      <c r="C26" s="57">
        <f>SUM(C27)</f>
        <v>31276.12</v>
      </c>
      <c r="D26" s="14">
        <v>0</v>
      </c>
      <c r="E26" s="14">
        <v>0</v>
      </c>
    </row>
    <row r="27" spans="1:5" ht="114" customHeight="1" thickBot="1" x14ac:dyDescent="0.3">
      <c r="A27" s="71" t="s">
        <v>157</v>
      </c>
      <c r="B27" s="4" t="s">
        <v>155</v>
      </c>
      <c r="C27" s="16">
        <v>31276.12</v>
      </c>
      <c r="D27" s="13">
        <v>0</v>
      </c>
      <c r="E27" s="12">
        <v>0</v>
      </c>
    </row>
    <row r="28" spans="1:5" ht="66.75" customHeight="1" thickBot="1" x14ac:dyDescent="0.3">
      <c r="A28" s="70" t="s">
        <v>105</v>
      </c>
      <c r="B28" s="8" t="s">
        <v>106</v>
      </c>
      <c r="C28" s="57">
        <f>SUM(C29)</f>
        <v>43167</v>
      </c>
      <c r="D28" s="15">
        <f>SUM(D29)</f>
        <v>3700</v>
      </c>
      <c r="E28" s="15">
        <f>SUM(E29)</f>
        <v>0</v>
      </c>
    </row>
    <row r="29" spans="1:5" ht="50.25" customHeight="1" thickBot="1" x14ac:dyDescent="0.3">
      <c r="A29" s="71" t="s">
        <v>108</v>
      </c>
      <c r="B29" s="33" t="s">
        <v>107</v>
      </c>
      <c r="C29" s="16">
        <v>43167</v>
      </c>
      <c r="D29" s="16">
        <v>3700</v>
      </c>
      <c r="E29" s="16">
        <v>0</v>
      </c>
    </row>
    <row r="30" spans="1:5" ht="50.25" customHeight="1" thickBot="1" x14ac:dyDescent="0.3">
      <c r="A30" s="55" t="s">
        <v>29</v>
      </c>
      <c r="B30" s="56" t="s">
        <v>30</v>
      </c>
      <c r="C30" s="57">
        <f>SUM(C31+C34)</f>
        <v>199997.45</v>
      </c>
      <c r="D30" s="57">
        <f>D33</f>
        <v>30000</v>
      </c>
      <c r="E30" s="57">
        <f>E33</f>
        <v>30000</v>
      </c>
    </row>
    <row r="31" spans="1:5" ht="34.5" customHeight="1" thickBot="1" x14ac:dyDescent="0.3">
      <c r="A31" s="64" t="s">
        <v>88</v>
      </c>
      <c r="B31" s="56" t="s">
        <v>89</v>
      </c>
      <c r="C31" s="57">
        <v>30000</v>
      </c>
      <c r="D31" s="65">
        <v>30000</v>
      </c>
      <c r="E31" s="57">
        <v>30000</v>
      </c>
    </row>
    <row r="32" spans="1:5" ht="40.5" customHeight="1" thickBot="1" x14ac:dyDescent="0.3">
      <c r="A32" s="64" t="s">
        <v>86</v>
      </c>
      <c r="B32" s="56" t="s">
        <v>87</v>
      </c>
      <c r="C32" s="57">
        <v>30000</v>
      </c>
      <c r="D32" s="65">
        <v>30000</v>
      </c>
      <c r="E32" s="57">
        <v>30000</v>
      </c>
    </row>
    <row r="33" spans="1:5" ht="67.5" customHeight="1" thickBot="1" x14ac:dyDescent="0.3">
      <c r="A33" s="58" t="s">
        <v>68</v>
      </c>
      <c r="B33" s="59" t="s">
        <v>69</v>
      </c>
      <c r="C33" s="14">
        <v>30000</v>
      </c>
      <c r="D33" s="27">
        <v>30000</v>
      </c>
      <c r="E33" s="14">
        <v>30000</v>
      </c>
    </row>
    <row r="34" spans="1:5" ht="33.75" customHeight="1" thickBot="1" x14ac:dyDescent="0.3">
      <c r="A34" s="8" t="s">
        <v>134</v>
      </c>
      <c r="B34" s="8" t="s">
        <v>133</v>
      </c>
      <c r="C34" s="15">
        <f>SUM(C35+C37)</f>
        <v>169997.45</v>
      </c>
      <c r="D34" s="52">
        <f>SUM(D35+D37)</f>
        <v>0</v>
      </c>
      <c r="E34" s="15">
        <f>SUM(E35+E37)</f>
        <v>0</v>
      </c>
    </row>
    <row r="35" spans="1:5" ht="48" customHeight="1" thickBot="1" x14ac:dyDescent="0.3">
      <c r="A35" s="80" t="s">
        <v>136</v>
      </c>
      <c r="B35" s="75" t="s">
        <v>135</v>
      </c>
      <c r="C35" s="57">
        <f>SUM(C36)</f>
        <v>163477.39000000001</v>
      </c>
      <c r="D35" s="15">
        <v>0</v>
      </c>
      <c r="E35" s="15">
        <v>0</v>
      </c>
    </row>
    <row r="36" spans="1:5" ht="62.25" customHeight="1" thickBot="1" x14ac:dyDescent="0.3">
      <c r="A36" s="34" t="s">
        <v>138</v>
      </c>
      <c r="B36" s="81" t="s">
        <v>137</v>
      </c>
      <c r="C36" s="16">
        <v>163477.39000000001</v>
      </c>
      <c r="D36" s="14">
        <v>0</v>
      </c>
      <c r="E36" s="14">
        <v>0</v>
      </c>
    </row>
    <row r="37" spans="1:5" ht="40.5" customHeight="1" thickBot="1" x14ac:dyDescent="0.3">
      <c r="A37" s="80" t="s">
        <v>151</v>
      </c>
      <c r="B37" s="75" t="s">
        <v>152</v>
      </c>
      <c r="C37" s="57">
        <f>SUM(C38)</f>
        <v>6520.06</v>
      </c>
      <c r="D37" s="15">
        <f>SUM(D38)</f>
        <v>0</v>
      </c>
      <c r="E37" s="15">
        <f>SUM(E38)</f>
        <v>0</v>
      </c>
    </row>
    <row r="38" spans="1:5" ht="41.25" customHeight="1" thickBot="1" x14ac:dyDescent="0.3">
      <c r="A38" s="34" t="s">
        <v>153</v>
      </c>
      <c r="B38" s="81" t="s">
        <v>154</v>
      </c>
      <c r="C38" s="16">
        <v>6520.06</v>
      </c>
      <c r="D38" s="14">
        <v>0</v>
      </c>
      <c r="E38" s="14">
        <v>0</v>
      </c>
    </row>
    <row r="39" spans="1:5" ht="49.5" customHeight="1" thickBot="1" x14ac:dyDescent="0.3">
      <c r="A39" s="74" t="s">
        <v>132</v>
      </c>
      <c r="B39" s="82" t="s">
        <v>131</v>
      </c>
      <c r="C39" s="57">
        <f>SUM(C40)</f>
        <v>3908.95</v>
      </c>
      <c r="D39" s="79">
        <v>0</v>
      </c>
      <c r="E39" s="61">
        <v>0</v>
      </c>
    </row>
    <row r="40" spans="1:5" ht="73.5" customHeight="1" thickBot="1" x14ac:dyDescent="0.3">
      <c r="A40" s="74" t="s">
        <v>130</v>
      </c>
      <c r="B40" s="75" t="s">
        <v>129</v>
      </c>
      <c r="C40" s="15">
        <v>3908.95</v>
      </c>
      <c r="D40" s="15">
        <v>0</v>
      </c>
      <c r="E40" s="15">
        <v>0</v>
      </c>
    </row>
    <row r="41" spans="1:5" ht="101.25" customHeight="1" thickBot="1" x14ac:dyDescent="0.3">
      <c r="A41" s="74" t="s">
        <v>127</v>
      </c>
      <c r="B41" s="76" t="s">
        <v>128</v>
      </c>
      <c r="C41" s="77">
        <v>3908.95</v>
      </c>
      <c r="D41" s="15">
        <v>0</v>
      </c>
      <c r="E41" s="15">
        <v>0</v>
      </c>
    </row>
    <row r="42" spans="1:5" ht="87.75" customHeight="1" thickBot="1" x14ac:dyDescent="0.3">
      <c r="A42" s="78" t="s">
        <v>126</v>
      </c>
      <c r="B42" s="6" t="s">
        <v>125</v>
      </c>
      <c r="C42" s="27">
        <v>3908.95</v>
      </c>
      <c r="D42" s="14">
        <v>0</v>
      </c>
      <c r="E42" s="14">
        <v>0</v>
      </c>
    </row>
    <row r="43" spans="1:5" ht="26.25" customHeight="1" thickBot="1" x14ac:dyDescent="0.3">
      <c r="A43" s="66" t="s">
        <v>61</v>
      </c>
      <c r="B43" s="83" t="s">
        <v>62</v>
      </c>
      <c r="C43" s="36">
        <f>C45</f>
        <v>4800</v>
      </c>
      <c r="D43" s="36">
        <f>D45</f>
        <v>4800</v>
      </c>
      <c r="E43" s="36">
        <f>E45</f>
        <v>4800</v>
      </c>
    </row>
    <row r="44" spans="1:5" ht="30.75" customHeight="1" thickBot="1" x14ac:dyDescent="0.3">
      <c r="A44" s="66" t="s">
        <v>90</v>
      </c>
      <c r="B44" s="2" t="s">
        <v>91</v>
      </c>
      <c r="C44" s="57">
        <v>4800</v>
      </c>
      <c r="D44" s="65">
        <v>4800</v>
      </c>
      <c r="E44" s="57">
        <v>4800</v>
      </c>
    </row>
    <row r="45" spans="1:5" ht="59.25" customHeight="1" thickBot="1" x14ac:dyDescent="0.3">
      <c r="A45" s="60" t="s">
        <v>118</v>
      </c>
      <c r="B45" s="4" t="s">
        <v>70</v>
      </c>
      <c r="C45" s="16">
        <v>4800</v>
      </c>
      <c r="D45" s="29">
        <v>4800</v>
      </c>
      <c r="E45" s="16">
        <v>4800</v>
      </c>
    </row>
    <row r="46" spans="1:5" ht="16.5" thickBot="1" x14ac:dyDescent="0.3">
      <c r="A46" s="8" t="s">
        <v>19</v>
      </c>
      <c r="B46" s="9" t="s">
        <v>20</v>
      </c>
      <c r="C46" s="15">
        <f>C47</f>
        <v>22505640.170000002</v>
      </c>
      <c r="D46" s="15">
        <f>D47</f>
        <v>9683400</v>
      </c>
      <c r="E46" s="15">
        <f>E47</f>
        <v>9695200</v>
      </c>
    </row>
    <row r="47" spans="1:5" ht="73.5" customHeight="1" thickBot="1" x14ac:dyDescent="0.3">
      <c r="A47" s="8" t="s">
        <v>21</v>
      </c>
      <c r="B47" s="9" t="s">
        <v>22</v>
      </c>
      <c r="C47" s="61">
        <f>C48+C54+C72+C80</f>
        <v>22505640.170000002</v>
      </c>
      <c r="D47" s="61">
        <f>D48+D54+D72</f>
        <v>9683400</v>
      </c>
      <c r="E47" s="61">
        <f>E48+E72</f>
        <v>9695200</v>
      </c>
    </row>
    <row r="48" spans="1:5" ht="38.25" customHeight="1" thickBot="1" x14ac:dyDescent="0.3">
      <c r="A48" s="1" t="s">
        <v>95</v>
      </c>
      <c r="B48" s="2" t="s">
        <v>34</v>
      </c>
      <c r="C48" s="32">
        <f>C49+C51</f>
        <v>10435830</v>
      </c>
      <c r="D48" s="15">
        <f>D52</f>
        <v>9448700</v>
      </c>
      <c r="E48" s="15">
        <f>E52</f>
        <v>9451700</v>
      </c>
    </row>
    <row r="49" spans="1:5" ht="44.25" customHeight="1" thickBot="1" x14ac:dyDescent="0.3">
      <c r="A49" s="1" t="s">
        <v>119</v>
      </c>
      <c r="B49" s="2" t="s">
        <v>96</v>
      </c>
      <c r="C49" s="32">
        <f>SUM(C50)</f>
        <v>324430</v>
      </c>
      <c r="D49" s="15">
        <v>0</v>
      </c>
      <c r="E49" s="15">
        <v>0</v>
      </c>
    </row>
    <row r="50" spans="1:5" ht="57.75" customHeight="1" thickBot="1" x14ac:dyDescent="0.3">
      <c r="A50" s="3" t="s">
        <v>94</v>
      </c>
      <c r="B50" s="4" t="s">
        <v>77</v>
      </c>
      <c r="C50" s="27">
        <v>324430</v>
      </c>
      <c r="D50" s="14">
        <v>0</v>
      </c>
      <c r="E50" s="14">
        <v>0</v>
      </c>
    </row>
    <row r="51" spans="1:5" ht="46.5" customHeight="1" thickBot="1" x14ac:dyDescent="0.3">
      <c r="A51" s="1" t="s">
        <v>120</v>
      </c>
      <c r="B51" s="2" t="s">
        <v>97</v>
      </c>
      <c r="C51" s="32">
        <f>SUM(C52)</f>
        <v>10111400</v>
      </c>
      <c r="D51" s="15">
        <f>SUM(D52)</f>
        <v>9448700</v>
      </c>
      <c r="E51" s="15">
        <f>SUM(E52)</f>
        <v>9451700</v>
      </c>
    </row>
    <row r="52" spans="1:5" ht="57" customHeight="1" thickBot="1" x14ac:dyDescent="0.3">
      <c r="A52" s="3" t="s">
        <v>93</v>
      </c>
      <c r="B52" s="5" t="s">
        <v>76</v>
      </c>
      <c r="C52" s="27">
        <v>10111400</v>
      </c>
      <c r="D52" s="14">
        <v>9448700</v>
      </c>
      <c r="E52" s="14">
        <v>9451700</v>
      </c>
    </row>
    <row r="53" spans="1:5" ht="74.25" hidden="1" customHeight="1" thickBot="1" x14ac:dyDescent="0.3">
      <c r="A53" s="46" t="s">
        <v>45</v>
      </c>
      <c r="B53" s="5" t="s">
        <v>46</v>
      </c>
      <c r="C53" s="29"/>
      <c r="D53" s="16"/>
      <c r="E53" s="16"/>
    </row>
    <row r="54" spans="1:5" ht="33" customHeight="1" thickBot="1" x14ac:dyDescent="0.3">
      <c r="A54" s="8" t="s">
        <v>92</v>
      </c>
      <c r="B54" s="8" t="s">
        <v>139</v>
      </c>
      <c r="C54" s="15">
        <f>SUM(C58+C60+C62+C64)</f>
        <v>8951829</v>
      </c>
      <c r="D54" s="15">
        <f>D65</f>
        <v>0</v>
      </c>
      <c r="E54" s="15">
        <f>E65</f>
        <v>0</v>
      </c>
    </row>
    <row r="55" spans="1:5" ht="72" hidden="1" customHeight="1" thickBot="1" x14ac:dyDescent="0.3">
      <c r="A55" s="47" t="s">
        <v>38</v>
      </c>
      <c r="B55" s="5" t="s">
        <v>39</v>
      </c>
      <c r="C55" s="27"/>
      <c r="D55" s="14"/>
      <c r="E55" s="14"/>
    </row>
    <row r="56" spans="1:5" ht="155.25" hidden="1" customHeight="1" thickBot="1" x14ac:dyDescent="0.3">
      <c r="A56" s="48" t="s">
        <v>40</v>
      </c>
      <c r="B56" s="49" t="s">
        <v>57</v>
      </c>
      <c r="C56" s="30"/>
      <c r="D56" s="23"/>
      <c r="E56" s="23"/>
    </row>
    <row r="57" spans="1:5" ht="101.25" hidden="1" customHeight="1" thickBot="1" x14ac:dyDescent="0.3">
      <c r="A57" s="50" t="s">
        <v>55</v>
      </c>
      <c r="B57" s="33" t="s">
        <v>56</v>
      </c>
      <c r="C57" s="28"/>
      <c r="D57" s="12"/>
      <c r="E57" s="12"/>
    </row>
    <row r="58" spans="1:5" ht="101.25" customHeight="1" thickBot="1" x14ac:dyDescent="0.3">
      <c r="A58" s="8" t="s">
        <v>149</v>
      </c>
      <c r="B58" s="8" t="s">
        <v>142</v>
      </c>
      <c r="C58" s="15">
        <f>SUM(C59)</f>
        <v>700000</v>
      </c>
      <c r="D58" s="15">
        <v>0</v>
      </c>
      <c r="E58" s="15">
        <v>0</v>
      </c>
    </row>
    <row r="59" spans="1:5" ht="92.25" customHeight="1" thickBot="1" x14ac:dyDescent="0.3">
      <c r="A59" s="5" t="s">
        <v>143</v>
      </c>
      <c r="B59" s="5" t="s">
        <v>142</v>
      </c>
      <c r="C59" s="28">
        <v>700000</v>
      </c>
      <c r="D59" s="12">
        <v>0</v>
      </c>
      <c r="E59" s="12">
        <v>0</v>
      </c>
    </row>
    <row r="60" spans="1:5" ht="60" customHeight="1" thickBot="1" x14ac:dyDescent="0.3">
      <c r="A60" s="8" t="s">
        <v>150</v>
      </c>
      <c r="B60" s="8" t="s">
        <v>140</v>
      </c>
      <c r="C60" s="15">
        <f>SUM(C61)</f>
        <v>7082409</v>
      </c>
      <c r="D60" s="15">
        <v>0</v>
      </c>
      <c r="E60" s="15">
        <v>0</v>
      </c>
    </row>
    <row r="61" spans="1:5" ht="42.75" customHeight="1" thickBot="1" x14ac:dyDescent="0.3">
      <c r="A61" s="5" t="s">
        <v>144</v>
      </c>
      <c r="B61" s="5" t="s">
        <v>140</v>
      </c>
      <c r="C61" s="14">
        <v>7082409</v>
      </c>
      <c r="D61" s="14">
        <v>0</v>
      </c>
      <c r="E61" s="14">
        <v>0</v>
      </c>
    </row>
    <row r="62" spans="1:5" ht="47.25" customHeight="1" thickBot="1" x14ac:dyDescent="0.3">
      <c r="A62" s="84" t="s">
        <v>145</v>
      </c>
      <c r="B62" s="8" t="s">
        <v>148</v>
      </c>
      <c r="C62" s="15">
        <f>SUM(C63)</f>
        <v>350000</v>
      </c>
      <c r="D62" s="14">
        <v>0</v>
      </c>
      <c r="E62" s="14">
        <v>0</v>
      </c>
    </row>
    <row r="63" spans="1:5" ht="47.25" customHeight="1" thickBot="1" x14ac:dyDescent="0.3">
      <c r="A63" s="5" t="s">
        <v>146</v>
      </c>
      <c r="B63" s="5" t="s">
        <v>147</v>
      </c>
      <c r="C63" s="14">
        <v>350000</v>
      </c>
      <c r="D63" s="14">
        <v>0</v>
      </c>
      <c r="E63" s="14">
        <v>0</v>
      </c>
    </row>
    <row r="64" spans="1:5" ht="48" customHeight="1" thickBot="1" x14ac:dyDescent="0.3">
      <c r="A64" s="8" t="s">
        <v>141</v>
      </c>
      <c r="B64" s="72" t="s">
        <v>23</v>
      </c>
      <c r="C64" s="77">
        <f>SUM(C65)</f>
        <v>819420</v>
      </c>
      <c r="D64" s="12">
        <v>0</v>
      </c>
      <c r="E64" s="12">
        <v>0</v>
      </c>
    </row>
    <row r="65" spans="1:6" ht="124.5" customHeight="1" thickBot="1" x14ac:dyDescent="0.3">
      <c r="A65" s="67" t="s">
        <v>98</v>
      </c>
      <c r="B65" s="6" t="s">
        <v>71</v>
      </c>
      <c r="C65" s="27">
        <v>819420</v>
      </c>
      <c r="D65" s="14">
        <v>0</v>
      </c>
      <c r="E65" s="14">
        <v>0</v>
      </c>
    </row>
    <row r="66" spans="1:6" ht="88.5" hidden="1" customHeight="1" thickBot="1" x14ac:dyDescent="0.3">
      <c r="A66" s="3" t="s">
        <v>43</v>
      </c>
      <c r="B66" s="4" t="s">
        <v>44</v>
      </c>
      <c r="C66" s="30"/>
      <c r="D66" s="23"/>
      <c r="E66" s="23"/>
      <c r="F66" s="19" t="s">
        <v>49</v>
      </c>
    </row>
    <row r="67" spans="1:6" ht="46.5" hidden="1" customHeight="1" thickBot="1" x14ac:dyDescent="0.3">
      <c r="A67" s="22" t="s">
        <v>47</v>
      </c>
      <c r="B67" s="1" t="s">
        <v>48</v>
      </c>
      <c r="C67" s="44"/>
      <c r="D67" s="23"/>
      <c r="E67" s="23"/>
    </row>
    <row r="68" spans="1:6" ht="66" hidden="1" customHeight="1" thickBot="1" x14ac:dyDescent="0.3">
      <c r="A68" s="1" t="s">
        <v>41</v>
      </c>
      <c r="B68" s="1" t="s">
        <v>42</v>
      </c>
      <c r="C68" s="30"/>
      <c r="D68" s="23"/>
      <c r="E68" s="23"/>
    </row>
    <row r="69" spans="1:6" ht="135" hidden="1" customHeight="1" thickBot="1" x14ac:dyDescent="0.3">
      <c r="A69" s="51" t="s">
        <v>58</v>
      </c>
      <c r="B69" s="34" t="s">
        <v>59</v>
      </c>
      <c r="C69" s="30"/>
      <c r="D69" s="23"/>
      <c r="E69" s="23"/>
    </row>
    <row r="70" spans="1:6" ht="44.25" hidden="1" customHeight="1" thickBot="1" x14ac:dyDescent="0.3">
      <c r="A70" s="7" t="s">
        <v>36</v>
      </c>
      <c r="B70" s="5" t="s">
        <v>23</v>
      </c>
      <c r="C70" s="27"/>
      <c r="D70" s="14"/>
      <c r="E70" s="14"/>
    </row>
    <row r="71" spans="1:6" ht="45" hidden="1" customHeight="1" thickBot="1" x14ac:dyDescent="0.3">
      <c r="A71" s="5" t="s">
        <v>37</v>
      </c>
      <c r="B71" s="6" t="s">
        <v>24</v>
      </c>
      <c r="C71" s="27"/>
      <c r="D71" s="14"/>
      <c r="E71" s="14"/>
    </row>
    <row r="72" spans="1:6" ht="45.75" customHeight="1" thickBot="1" x14ac:dyDescent="0.3">
      <c r="A72" s="8" t="s">
        <v>99</v>
      </c>
      <c r="B72" s="8" t="s">
        <v>35</v>
      </c>
      <c r="C72" s="32">
        <f>C75+C76</f>
        <v>232400</v>
      </c>
      <c r="D72" s="15">
        <f>D75+D76</f>
        <v>234700</v>
      </c>
      <c r="E72" s="15">
        <f>E75+E76</f>
        <v>243500</v>
      </c>
    </row>
    <row r="73" spans="1:6" ht="60.75" hidden="1" customHeight="1" thickBot="1" x14ac:dyDescent="0.3">
      <c r="A73" s="3" t="s">
        <v>33</v>
      </c>
      <c r="B73" s="10" t="s">
        <v>25</v>
      </c>
      <c r="C73" s="13"/>
      <c r="D73" s="12"/>
      <c r="E73" s="12"/>
    </row>
    <row r="74" spans="1:6" ht="67.5" hidden="1" customHeight="1" thickBot="1" x14ac:dyDescent="0.3">
      <c r="A74" s="7" t="s">
        <v>31</v>
      </c>
      <c r="B74" s="11" t="s">
        <v>26</v>
      </c>
      <c r="C74" s="29"/>
      <c r="D74" s="16"/>
      <c r="E74" s="16"/>
    </row>
    <row r="75" spans="1:6" ht="78" customHeight="1" thickBot="1" x14ac:dyDescent="0.3">
      <c r="A75" s="5" t="s">
        <v>100</v>
      </c>
      <c r="B75" s="68" t="s">
        <v>72</v>
      </c>
      <c r="C75" s="27">
        <v>0</v>
      </c>
      <c r="D75" s="14">
        <v>0</v>
      </c>
      <c r="E75" s="14">
        <v>0</v>
      </c>
    </row>
    <row r="76" spans="1:6" ht="79.5" customHeight="1" thickBot="1" x14ac:dyDescent="0.3">
      <c r="A76" s="3" t="s">
        <v>103</v>
      </c>
      <c r="B76" s="38" t="s">
        <v>73</v>
      </c>
      <c r="C76" s="27">
        <v>232400</v>
      </c>
      <c r="D76" s="14">
        <v>234700</v>
      </c>
      <c r="E76" s="14">
        <v>243500</v>
      </c>
    </row>
    <row r="77" spans="1:6" ht="4.5" hidden="1" customHeight="1" thickBot="1" x14ac:dyDescent="0.3">
      <c r="A77" s="3" t="s">
        <v>32</v>
      </c>
      <c r="B77" s="10" t="s">
        <v>27</v>
      </c>
      <c r="C77" s="14"/>
      <c r="D77" s="27"/>
      <c r="E77" s="14"/>
    </row>
    <row r="78" spans="1:6" ht="80.25" hidden="1" customHeight="1" thickBot="1" x14ac:dyDescent="0.3">
      <c r="A78" s="1" t="s">
        <v>52</v>
      </c>
      <c r="B78" s="45" t="s">
        <v>51</v>
      </c>
      <c r="C78" s="15"/>
      <c r="D78" s="27"/>
      <c r="E78" s="14"/>
    </row>
    <row r="79" spans="1:6" ht="78" hidden="1" customHeight="1" thickBot="1" x14ac:dyDescent="0.3">
      <c r="A79" s="3" t="s">
        <v>54</v>
      </c>
      <c r="B79" s="10" t="s">
        <v>53</v>
      </c>
      <c r="C79" s="14"/>
      <c r="D79" s="27"/>
      <c r="E79" s="14"/>
    </row>
    <row r="80" spans="1:6" ht="25.5" customHeight="1" thickBot="1" x14ac:dyDescent="0.3">
      <c r="A80" s="1" t="s">
        <v>101</v>
      </c>
      <c r="B80" s="45" t="s">
        <v>74</v>
      </c>
      <c r="C80" s="15">
        <f>C81</f>
        <v>2885581.17</v>
      </c>
      <c r="D80" s="32">
        <f>D81</f>
        <v>0</v>
      </c>
      <c r="E80" s="15">
        <f>E81</f>
        <v>0</v>
      </c>
    </row>
    <row r="81" spans="1:5" ht="47.25" customHeight="1" thickBot="1" x14ac:dyDescent="0.3">
      <c r="A81" s="3" t="s">
        <v>115</v>
      </c>
      <c r="B81" s="10" t="s">
        <v>75</v>
      </c>
      <c r="C81" s="14">
        <v>2885581.17</v>
      </c>
      <c r="D81" s="27">
        <v>0</v>
      </c>
      <c r="E81" s="14">
        <v>0</v>
      </c>
    </row>
    <row r="82" spans="1:5" ht="16.5" thickBot="1" x14ac:dyDescent="0.3">
      <c r="A82" s="1" t="s">
        <v>28</v>
      </c>
      <c r="B82" s="2"/>
      <c r="C82" s="17">
        <f>SUM(C46+C5)</f>
        <v>24350733.390000001</v>
      </c>
      <c r="D82" s="31">
        <f>D5+D46</f>
        <v>11323160</v>
      </c>
      <c r="E82" s="17">
        <f>E5+E46</f>
        <v>11354260</v>
      </c>
    </row>
    <row r="83" spans="1:5" ht="15.75" x14ac:dyDescent="0.25">
      <c r="A83" s="24"/>
    </row>
    <row r="84" spans="1:5" x14ac:dyDescent="0.25">
      <c r="C84" s="25"/>
      <c r="D84" s="25"/>
      <c r="E84" s="25"/>
    </row>
    <row r="87" spans="1:5" x14ac:dyDescent="0.25">
      <c r="C87" s="25"/>
      <c r="D87" s="25"/>
      <c r="E87" s="25"/>
    </row>
    <row r="89" spans="1:5" x14ac:dyDescent="0.25">
      <c r="C89" s="25"/>
      <c r="D89" s="25"/>
      <c r="E89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2021-05-13T07:25:46Z</dcterms:modified>
</cp:coreProperties>
</file>