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проект!$A$1:$C$122</definedName>
    <definedName name="_xlnm.Print_Area" localSheetId="0">проект!$A$1:$F$125</definedName>
  </definedNames>
  <calcPr calcId="152511"/>
</workbook>
</file>

<file path=xl/calcChain.xml><?xml version="1.0" encoding="utf-8"?>
<calcChain xmlns="http://schemas.openxmlformats.org/spreadsheetml/2006/main">
  <c r="D38" i="53" l="1"/>
  <c r="D47" i="53"/>
  <c r="D29" i="53"/>
  <c r="D51" i="53" l="1"/>
  <c r="D90" i="53" l="1"/>
  <c r="D115" i="53" l="1"/>
  <c r="E51" i="53" l="1"/>
  <c r="E50" i="53" s="1"/>
  <c r="E49" i="53" s="1"/>
  <c r="D83" i="53"/>
  <c r="D82" i="53" s="1"/>
  <c r="D81" i="53" s="1"/>
  <c r="D102" i="53" l="1"/>
  <c r="F90" i="53" l="1"/>
  <c r="E90" i="53"/>
  <c r="D89" i="53"/>
  <c r="D97" i="53"/>
  <c r="E107" i="53" l="1"/>
  <c r="F107" i="53"/>
  <c r="F121" i="53"/>
  <c r="D107" i="53"/>
  <c r="F106" i="53" l="1"/>
  <c r="E121" i="53"/>
  <c r="E106" i="53" s="1"/>
  <c r="D121" i="53"/>
  <c r="D106" i="53" s="1"/>
  <c r="F67" i="53" l="1"/>
  <c r="F66" i="53" s="1"/>
  <c r="E67" i="53"/>
  <c r="E66" i="53" s="1"/>
  <c r="D27" i="53"/>
  <c r="D79" i="53"/>
  <c r="D78" i="53" s="1"/>
  <c r="E79" i="53"/>
  <c r="E78" i="53" s="1"/>
  <c r="F79" i="53"/>
  <c r="F78" i="53" s="1"/>
  <c r="D67" i="53"/>
  <c r="D66" i="53" s="1"/>
  <c r="E89" i="53"/>
  <c r="F49" i="53"/>
  <c r="D64" i="53" l="1"/>
  <c r="F51" i="53" l="1"/>
  <c r="D50" i="53" l="1"/>
  <c r="D49" i="53" s="1"/>
  <c r="D96" i="53" l="1"/>
  <c r="F89" i="53" l="1"/>
  <c r="F96" i="53" l="1"/>
  <c r="F86" i="53" s="1"/>
  <c r="E96" i="53"/>
  <c r="E86" i="53" s="1"/>
  <c r="F70" i="53"/>
  <c r="F69" i="53" s="1"/>
  <c r="F64" i="53" s="1"/>
  <c r="E70" i="53"/>
  <c r="E69" i="53" s="1"/>
  <c r="E64" i="53" s="1"/>
  <c r="F61" i="53"/>
  <c r="F59" i="53" s="1"/>
  <c r="E61" i="53"/>
  <c r="E59" i="53" s="1"/>
  <c r="F41" i="53"/>
  <c r="F40" i="53" s="1"/>
  <c r="E41" i="53"/>
  <c r="E40" i="53" s="1"/>
  <c r="F29" i="53"/>
  <c r="F26" i="53" s="1"/>
  <c r="E29" i="53"/>
  <c r="E26" i="53" s="1"/>
  <c r="D59" i="53"/>
  <c r="D41" i="53"/>
  <c r="D40" i="53" s="1"/>
  <c r="E5" i="53" l="1"/>
  <c r="E125" i="53" s="1"/>
  <c r="F5" i="53"/>
  <c r="F125" i="53" s="1"/>
  <c r="D101" i="53"/>
  <c r="D86" i="53" s="1"/>
  <c r="D26" i="53"/>
  <c r="D5" i="53" s="1"/>
  <c r="D125" i="53" l="1"/>
</calcChain>
</file>

<file path=xl/sharedStrings.xml><?xml version="1.0" encoding="utf-8"?>
<sst xmlns="http://schemas.openxmlformats.org/spreadsheetml/2006/main" count="215" uniqueCount="174">
  <si>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</si>
  <si>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</si>
  <si>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</si>
  <si>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</si>
  <si>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</si>
  <si>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</si>
  <si>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</si>
  <si>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</si>
  <si>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</si>
  <si>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</si>
  <si>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</si>
  <si>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</si>
  <si>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</si>
  <si>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</si>
  <si>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</si>
  <si>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</si>
  <si>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</si>
  <si>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</si>
  <si>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</si>
  <si>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</si>
  <si>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</si>
  <si>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</si>
  <si>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</si>
  <si>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</si>
  <si>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</si>
  <si>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</si>
  <si>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</si>
  <si>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</si>
  <si>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</si>
  <si>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</si>
  <si>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</si>
  <si>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</si>
  <si>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</si>
  <si>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</si>
  <si>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</si>
  <si>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</si>
  <si>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</si>
  <si>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</si>
  <si>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</si>
  <si>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</si>
  <si>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</si>
  <si>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</si>
  <si>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</si>
  <si>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</si>
  <si>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</si>
  <si>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</si>
  <si>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</si>
  <si>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</si>
  <si>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</si>
  <si>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</si>
  <si>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</si>
  <si>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</si>
  <si>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</si>
  <si>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</si>
  <si>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</si>
  <si>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</si>
  <si>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</si>
  <si>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</si>
  <si>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</si>
  <si>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</si>
  <si>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</si>
  <si>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</si>
  <si>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</si>
  <si>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</si>
  <si>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</si>
  <si>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</si>
  <si>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</si>
  <si>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</si>
  <si>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</si>
  <si>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</si>
  <si>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</si>
  <si>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</si>
  <si>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</si>
  <si>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</si>
  <si>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</si>
  <si>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</si>
  <si>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</si>
  <si>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</si>
  <si>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</si>
  <si>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</si>
  <si>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</si>
  <si>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</si>
  <si>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</si>
  <si>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</si>
  <si>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</si>
  <si>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</si>
  <si>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</si>
  <si>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</si>
  <si>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</si>
  <si>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</si>
  <si>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</si>
  <si>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</si>
  <si>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</si>
  <si>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</si>
  <si>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</si>
  <si>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</si>
  <si>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</si>
  <si>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</si>
  <si>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</si>
  <si>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</si>
  <si>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</si>
  <si>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</si>
  <si>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</si>
  <si>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</si>
  <si>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</si>
  <si>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</si>
  <si>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</si>
  <si>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</si>
  <si>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</si>
  <si>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</si>
  <si>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</si>
  <si>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</si>
  <si>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</si>
  <si>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</si>
  <si>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</si>
  <si>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</si>
  <si>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</si>
  <si>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</si>
  <si>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</si>
  <si>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</si>
  <si>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</si>
  <si>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</si>
  <si>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</si>
  <si>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</si>
  <si>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</si>
  <si>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</si>
  <si>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</si>
  <si>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</si>
  <si>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</si>
  <si>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</si>
  <si>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</si>
  <si>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</si>
  <si>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</si>
  <si>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</si>
  <si>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</si>
  <si>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</si>
  <si>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</si>
  <si>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</si>
  <si>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</si>
  <si>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</si>
  <si>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</si>
  <si>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</si>
  <si>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</si>
  <si>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</si>
  <si>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</si>
  <si>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</si>
  <si>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</si>
  <si>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</si>
  <si>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</si>
  <si>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</si>
  <si>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</si>
  <si>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</si>
  <si>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</si>
  <si>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</si>
  <si>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</si>
  <si>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</si>
  <si>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</si>
  <si>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</si>
  <si>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</si>
  <si>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</si>
  <si>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</si>
  <si>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</si>
  <si>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</si>
  <si>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</si>
  <si>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</si>
  <si>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</si>
  <si>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02 1 01 10052</t>
  </si>
  <si>
    <t>400</t>
  </si>
  <si>
    <t>Приобретение объекта недвижимого имущества в государственную (муниципальную) собственность (Бюджетные инвестиции на приобретение объектов недвижимого имущества в государственную (муниципальную) собственность).</t>
  </si>
  <si>
    <t>Подпрограмма "Информационная открытость и информатизация органа местного самоуправления Ингарского сельского поселения"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</si>
  <si>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 24.12.2021№____</t>
    </r>
    <r>
      <rPr>
        <b/>
        <sz val="1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</si>
  <si>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t>03 1 01 20021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</si>
  <si>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</si>
  <si>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Мероприятия по публикации нормативных правовых актов муниципального образования(Закупка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</si>
</sst>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31"/>
  <sheetViews>
    <sheetView tabSelected="1" view="pageBreakPreview" topLeftCell="A95" zoomScale="53" zoomScaleNormal="65" zoomScaleSheetLayoutView="53" workbookViewId="0">
      <selection activeCell="A111" sqref="A111"/>
    </sheetView>
  </sheetViews>
  <sheetFormatPr defaultColWidth="9.140625"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170</v>
      </c>
      <c r="B1" s="120"/>
      <c r="C1" s="120"/>
      <c r="D1" s="120"/>
      <c r="E1" s="120"/>
      <c r="F1" s="120"/>
    </row>
    <row r="2" spans="1:242" ht="66.75" customHeight="1" x14ac:dyDescent="0.3">
      <c r="A2" s="121" t="s">
        <v>159</v>
      </c>
      <c r="B2" s="121"/>
      <c r="C2" s="121"/>
      <c r="D2" s="121"/>
      <c r="E2" s="121"/>
      <c r="F2" s="121"/>
    </row>
    <row r="3" spans="1:242" ht="13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141</v>
      </c>
      <c r="B5" s="24" t="s">
        <v>52</v>
      </c>
      <c r="C5" s="39"/>
      <c r="D5" s="25">
        <f>SUM(D26+D40)</f>
        <v>269163.3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72</v>
      </c>
      <c r="B26" s="101" t="s">
        <v>74</v>
      </c>
      <c r="C26" s="101"/>
      <c r="D26" s="102">
        <f>SUM(D27+D29+D38)</f>
        <v>23910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73</v>
      </c>
      <c r="B27" s="75" t="s">
        <v>132</v>
      </c>
      <c r="C27" s="75"/>
      <c r="D27" s="78">
        <f>SUM(D28)</f>
        <v>6500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122</v>
      </c>
      <c r="B28" s="29" t="s">
        <v>75</v>
      </c>
      <c r="C28" s="29" t="s">
        <v>8</v>
      </c>
      <c r="D28" s="40">
        <v>6500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136</v>
      </c>
      <c r="C29" s="75"/>
      <c r="D29" s="78">
        <f>SUM(D37)</f>
        <v>7510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76</v>
      </c>
      <c r="C37" s="29" t="s">
        <v>30</v>
      </c>
      <c r="D37" s="40">
        <v>7510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135</v>
      </c>
      <c r="C38" s="75"/>
      <c r="D38" s="78">
        <f>SUM(D39)</f>
        <v>9900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48</v>
      </c>
      <c r="B39" s="26" t="s">
        <v>77</v>
      </c>
      <c r="C39" s="26" t="s">
        <v>8</v>
      </c>
      <c r="D39" s="30">
        <v>9900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169</v>
      </c>
      <c r="B40" s="112" t="s">
        <v>53</v>
      </c>
      <c r="C40" s="112"/>
      <c r="D40" s="113">
        <f>SUM(D41+D47)</f>
        <v>245253.3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110</v>
      </c>
      <c r="B41" s="83" t="s">
        <v>134</v>
      </c>
      <c r="C41" s="83"/>
      <c r="D41" s="85">
        <f t="shared" ref="D41:F41" si="0">D42</f>
        <v>18656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173</v>
      </c>
      <c r="B42" s="54" t="s">
        <v>78</v>
      </c>
      <c r="C42" s="54" t="s">
        <v>8</v>
      </c>
      <c r="D42" s="42">
        <v>18656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47</v>
      </c>
      <c r="B47" s="83" t="s">
        <v>79</v>
      </c>
      <c r="C47" s="83"/>
      <c r="D47" s="85">
        <f>SUM(D48)</f>
        <v>226597.3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46</v>
      </c>
      <c r="B48" s="36" t="s">
        <v>80</v>
      </c>
      <c r="C48" s="36" t="s">
        <v>8</v>
      </c>
      <c r="D48" s="37">
        <v>226597.3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163</v>
      </c>
      <c r="B49" s="46" t="s">
        <v>55</v>
      </c>
      <c r="C49" s="46"/>
      <c r="D49" s="47">
        <f>SUM(D50)</f>
        <v>2318000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54</v>
      </c>
      <c r="B50" s="112" t="s">
        <v>56</v>
      </c>
      <c r="C50" s="112"/>
      <c r="D50" s="113">
        <f>SUM(D51)</f>
        <v>2318000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51</v>
      </c>
      <c r="B51" s="75" t="s">
        <v>133</v>
      </c>
      <c r="C51" s="75"/>
      <c r="D51" s="88">
        <f>SUM(D56:D58)</f>
        <v>2318000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34</v>
      </c>
      <c r="B56" s="26" t="s">
        <v>57</v>
      </c>
      <c r="C56" s="26" t="s">
        <v>8</v>
      </c>
      <c r="D56" s="30">
        <v>14000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49</v>
      </c>
      <c r="B57" s="26" t="s">
        <v>58</v>
      </c>
      <c r="C57" s="26" t="s">
        <v>8</v>
      </c>
      <c r="D57" s="30">
        <v>25000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61.5" customHeight="1" x14ac:dyDescent="0.3">
      <c r="A58" s="32" t="s">
        <v>168</v>
      </c>
      <c r="B58" s="26" t="s">
        <v>166</v>
      </c>
      <c r="C58" s="26" t="s">
        <v>167</v>
      </c>
      <c r="D58" s="30">
        <v>2279000</v>
      </c>
      <c r="E58" s="30">
        <v>0</v>
      </c>
      <c r="F58" s="30">
        <v>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3" customFormat="1" ht="42.75" customHeight="1" x14ac:dyDescent="0.3">
      <c r="A59" s="60" t="s">
        <v>140</v>
      </c>
      <c r="B59" s="24" t="s">
        <v>60</v>
      </c>
      <c r="C59" s="39"/>
      <c r="D59" s="25">
        <f>D61</f>
        <v>150000</v>
      </c>
      <c r="E59" s="25">
        <f>E61</f>
        <v>150000</v>
      </c>
      <c r="F59" s="25">
        <f>F61</f>
        <v>150000</v>
      </c>
      <c r="G59" s="7"/>
      <c r="H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63" customFormat="1" ht="58.5" customHeight="1" x14ac:dyDescent="0.3">
      <c r="A60" s="108" t="s">
        <v>96</v>
      </c>
      <c r="B60" s="109" t="s">
        <v>61</v>
      </c>
      <c r="C60" s="101"/>
      <c r="D60" s="110">
        <v>150000</v>
      </c>
      <c r="E60" s="110">
        <v>150000</v>
      </c>
      <c r="F60" s="110">
        <v>150000</v>
      </c>
      <c r="H60" s="64"/>
    </row>
    <row r="61" spans="1:242" s="66" customFormat="1" ht="42.75" customHeight="1" x14ac:dyDescent="0.3">
      <c r="A61" s="74" t="s">
        <v>35</v>
      </c>
      <c r="B61" s="75" t="s">
        <v>62</v>
      </c>
      <c r="C61" s="75"/>
      <c r="D61" s="78">
        <v>150000</v>
      </c>
      <c r="E61" s="78">
        <f t="shared" ref="E61:F61" si="1">E62</f>
        <v>150000</v>
      </c>
      <c r="F61" s="78">
        <f t="shared" si="1"/>
        <v>150000</v>
      </c>
      <c r="H61" s="67"/>
    </row>
    <row r="62" spans="1:242" s="3" customFormat="1" ht="69.75" customHeight="1" x14ac:dyDescent="0.3">
      <c r="A62" s="31" t="s">
        <v>137</v>
      </c>
      <c r="B62" s="26" t="s">
        <v>92</v>
      </c>
      <c r="C62" s="26" t="s">
        <v>8</v>
      </c>
      <c r="D62" s="30">
        <v>144253</v>
      </c>
      <c r="E62" s="30">
        <v>150000</v>
      </c>
      <c r="F62" s="30">
        <v>150000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4.6" customHeight="1" x14ac:dyDescent="0.3">
      <c r="A63" s="31" t="s">
        <v>172</v>
      </c>
      <c r="B63" s="26" t="s">
        <v>171</v>
      </c>
      <c r="C63" s="26" t="s">
        <v>7</v>
      </c>
      <c r="D63" s="30">
        <v>5747</v>
      </c>
      <c r="E63" s="30">
        <v>0</v>
      </c>
      <c r="F63" s="30">
        <v>0</v>
      </c>
      <c r="G63" s="7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3" customFormat="1" ht="45" customHeight="1" x14ac:dyDescent="0.3">
      <c r="A64" s="59" t="s">
        <v>139</v>
      </c>
      <c r="B64" s="24" t="s">
        <v>63</v>
      </c>
      <c r="C64" s="39"/>
      <c r="D64" s="25">
        <f>SUM(D66+D69+D78)</f>
        <v>2326721.11</v>
      </c>
      <c r="E64" s="25">
        <f>SUM(E66+E69+E78)</f>
        <v>1469643.89</v>
      </c>
      <c r="F64" s="25">
        <f>SUM(F66+F69+F78)</f>
        <v>1217524.8899999999</v>
      </c>
      <c r="G64" s="7"/>
      <c r="H64" s="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3" customFormat="1" ht="89.25" hidden="1" customHeight="1" x14ac:dyDescent="0.3">
      <c r="A65" s="28" t="s">
        <v>20</v>
      </c>
      <c r="B65" s="29" t="s">
        <v>2</v>
      </c>
      <c r="C65" s="29" t="s">
        <v>3</v>
      </c>
      <c r="D65" s="40"/>
      <c r="E65" s="40"/>
      <c r="F65" s="40"/>
      <c r="G65" s="8"/>
      <c r="H65" s="6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s="63" customFormat="1" ht="51" customHeight="1" x14ac:dyDescent="0.3">
      <c r="A66" s="97" t="s">
        <v>97</v>
      </c>
      <c r="B66" s="101" t="s">
        <v>64</v>
      </c>
      <c r="C66" s="101"/>
      <c r="D66" s="102">
        <f t="shared" ref="D66:F67" si="2">SUM(D67)</f>
        <v>1620633.44</v>
      </c>
      <c r="E66" s="102">
        <f t="shared" si="2"/>
        <v>1229081.74</v>
      </c>
      <c r="F66" s="102">
        <f t="shared" si="2"/>
        <v>953962.74</v>
      </c>
      <c r="G66" s="68"/>
      <c r="H66" s="64"/>
    </row>
    <row r="67" spans="1:242" s="66" customFormat="1" ht="31.5" customHeight="1" x14ac:dyDescent="0.3">
      <c r="A67" s="77" t="s">
        <v>36</v>
      </c>
      <c r="B67" s="75" t="s">
        <v>65</v>
      </c>
      <c r="C67" s="79"/>
      <c r="D67" s="78">
        <f t="shared" si="2"/>
        <v>1620633.44</v>
      </c>
      <c r="E67" s="78">
        <f t="shared" si="2"/>
        <v>1229081.74</v>
      </c>
      <c r="F67" s="78">
        <f t="shared" si="2"/>
        <v>953962.74</v>
      </c>
      <c r="H67" s="67"/>
    </row>
    <row r="68" spans="1:242" s="3" customFormat="1" ht="42" customHeight="1" x14ac:dyDescent="0.3">
      <c r="A68" s="80" t="s">
        <v>37</v>
      </c>
      <c r="B68" s="45" t="s">
        <v>85</v>
      </c>
      <c r="C68" s="81" t="s">
        <v>8</v>
      </c>
      <c r="D68" s="41">
        <v>1620633.44</v>
      </c>
      <c r="E68" s="41">
        <v>1229081.74</v>
      </c>
      <c r="F68" s="41">
        <v>953962.74</v>
      </c>
      <c r="G68" s="7"/>
      <c r="H68" s="6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s="63" customFormat="1" ht="42" customHeight="1" x14ac:dyDescent="0.3">
      <c r="A69" s="104" t="s">
        <v>98</v>
      </c>
      <c r="B69" s="105" t="s">
        <v>66</v>
      </c>
      <c r="C69" s="106"/>
      <c r="D69" s="107">
        <v>5000</v>
      </c>
      <c r="E69" s="107">
        <f>SUM(E70)</f>
        <v>5000</v>
      </c>
      <c r="F69" s="107">
        <f>SUM(F70)</f>
        <v>5000</v>
      </c>
      <c r="H69" s="64"/>
    </row>
    <row r="70" spans="1:242" s="66" customFormat="1" ht="27.75" customHeight="1" x14ac:dyDescent="0.3">
      <c r="A70" s="82" t="s">
        <v>38</v>
      </c>
      <c r="B70" s="83" t="s">
        <v>67</v>
      </c>
      <c r="C70" s="84"/>
      <c r="D70" s="85">
        <v>5000</v>
      </c>
      <c r="E70" s="85">
        <f>E73</f>
        <v>5000</v>
      </c>
      <c r="F70" s="85">
        <f>F73</f>
        <v>5000</v>
      </c>
      <c r="H70" s="67"/>
    </row>
    <row r="71" spans="1:242" s="3" customFormat="1" ht="86.25" hidden="1" customHeight="1" x14ac:dyDescent="0.3">
      <c r="A71" s="53"/>
      <c r="B71" s="54"/>
      <c r="C71" s="86"/>
      <c r="D71" s="42"/>
      <c r="E71" s="42"/>
      <c r="F71" s="42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54.75" hidden="1" customHeight="1" x14ac:dyDescent="0.3">
      <c r="A72" s="53"/>
      <c r="B72" s="54"/>
      <c r="C72" s="87"/>
      <c r="D72" s="42"/>
      <c r="E72" s="42"/>
      <c r="F72" s="42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46.5" customHeight="1" x14ac:dyDescent="0.3">
      <c r="A73" s="28" t="s">
        <v>138</v>
      </c>
      <c r="B73" s="29" t="s">
        <v>86</v>
      </c>
      <c r="C73" s="29" t="s">
        <v>8</v>
      </c>
      <c r="D73" s="40">
        <v>5000</v>
      </c>
      <c r="E73" s="40">
        <v>5000</v>
      </c>
      <c r="F73" s="40">
        <v>5000</v>
      </c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1.5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60.75" hidden="1" customHeight="1" x14ac:dyDescent="0.3">
      <c r="A75" s="28"/>
      <c r="B75" s="29"/>
      <c r="C75" s="29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3" customFormat="1" ht="60" hidden="1" customHeight="1" x14ac:dyDescent="0.3">
      <c r="A76" s="28"/>
      <c r="B76" s="29"/>
      <c r="C76" s="29"/>
      <c r="D76" s="40"/>
      <c r="E76" s="40"/>
      <c r="F76" s="40"/>
      <c r="G76" s="7"/>
      <c r="H76" s="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3" customFormat="1" ht="75" hidden="1" customHeight="1" x14ac:dyDescent="0.3">
      <c r="A77" s="28"/>
      <c r="B77" s="29"/>
      <c r="C77" s="86"/>
      <c r="D77" s="40"/>
      <c r="E77" s="40"/>
      <c r="F77" s="40"/>
      <c r="G77" s="7"/>
      <c r="H77" s="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s="63" customFormat="1" ht="46.5" customHeight="1" x14ac:dyDescent="0.3">
      <c r="A78" s="97" t="s">
        <v>99</v>
      </c>
      <c r="B78" s="101" t="s">
        <v>87</v>
      </c>
      <c r="C78" s="103"/>
      <c r="D78" s="102">
        <f t="shared" ref="D78:F79" si="3">SUM(D79)</f>
        <v>701087.67</v>
      </c>
      <c r="E78" s="102">
        <f t="shared" si="3"/>
        <v>235562.15</v>
      </c>
      <c r="F78" s="102">
        <f t="shared" si="3"/>
        <v>258562.15</v>
      </c>
      <c r="H78" s="64"/>
    </row>
    <row r="79" spans="1:242" s="66" customFormat="1" ht="46.5" customHeight="1" x14ac:dyDescent="0.3">
      <c r="A79" s="77" t="s">
        <v>121</v>
      </c>
      <c r="B79" s="75" t="s">
        <v>88</v>
      </c>
      <c r="C79" s="79"/>
      <c r="D79" s="78">
        <f t="shared" si="3"/>
        <v>701087.67</v>
      </c>
      <c r="E79" s="78">
        <f t="shared" si="3"/>
        <v>235562.15</v>
      </c>
      <c r="F79" s="78">
        <f t="shared" si="3"/>
        <v>258562.15</v>
      </c>
      <c r="H79" s="67"/>
    </row>
    <row r="80" spans="1:242" s="3" customFormat="1" ht="51.75" customHeight="1" x14ac:dyDescent="0.3">
      <c r="A80" s="34" t="s">
        <v>39</v>
      </c>
      <c r="B80" s="33" t="s">
        <v>89</v>
      </c>
      <c r="C80" s="33" t="s">
        <v>8</v>
      </c>
      <c r="D80" s="43">
        <v>701087.67</v>
      </c>
      <c r="E80" s="43">
        <v>235562.15</v>
      </c>
      <c r="F80" s="43">
        <v>258562.15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64.5" customHeight="1" x14ac:dyDescent="0.3">
      <c r="A81" s="119" t="s">
        <v>147</v>
      </c>
      <c r="B81" s="116" t="s">
        <v>149</v>
      </c>
      <c r="C81" s="117"/>
      <c r="D81" s="118">
        <f>SUM(D82)</f>
        <v>508865.59</v>
      </c>
      <c r="E81" s="118">
        <v>0</v>
      </c>
      <c r="F81" s="118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56.25" customHeight="1" x14ac:dyDescent="0.3">
      <c r="A82" s="115" t="s">
        <v>158</v>
      </c>
      <c r="B82" s="29" t="s">
        <v>150</v>
      </c>
      <c r="C82" s="29"/>
      <c r="D82" s="40">
        <f>SUM(D83)</f>
        <v>508865.59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3.5" customHeight="1" x14ac:dyDescent="0.3">
      <c r="A83" s="77" t="s">
        <v>157</v>
      </c>
      <c r="B83" s="29" t="s">
        <v>151</v>
      </c>
      <c r="C83" s="29"/>
      <c r="D83" s="40">
        <f>SUM(D84:D85)</f>
        <v>508865.59</v>
      </c>
      <c r="E83" s="40">
        <v>0</v>
      </c>
      <c r="F83" s="40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3" customFormat="1" ht="40.5" customHeight="1" x14ac:dyDescent="0.3">
      <c r="A84" s="28" t="s">
        <v>156</v>
      </c>
      <c r="B84" s="29" t="s">
        <v>152</v>
      </c>
      <c r="C84" s="29" t="s">
        <v>8</v>
      </c>
      <c r="D84" s="40">
        <v>486564.82</v>
      </c>
      <c r="E84" s="40">
        <v>0</v>
      </c>
      <c r="F84" s="40">
        <v>0</v>
      </c>
      <c r="G84" s="7"/>
      <c r="H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s="3" customFormat="1" ht="48" customHeight="1" x14ac:dyDescent="0.3">
      <c r="A85" s="50" t="s">
        <v>148</v>
      </c>
      <c r="B85" s="29" t="s">
        <v>153</v>
      </c>
      <c r="C85" s="29" t="s">
        <v>8</v>
      </c>
      <c r="D85" s="52">
        <v>22300.77</v>
      </c>
      <c r="E85" s="52">
        <v>0</v>
      </c>
      <c r="F85" s="52">
        <v>0</v>
      </c>
      <c r="G85" s="7"/>
      <c r="H85" s="6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</row>
    <row r="86" spans="1:242" ht="93" customHeight="1" x14ac:dyDescent="0.3">
      <c r="A86" s="61" t="s">
        <v>146</v>
      </c>
      <c r="B86" s="46" t="s">
        <v>68</v>
      </c>
      <c r="C86" s="46"/>
      <c r="D86" s="47">
        <f>SUM(D89+D96+D101)</f>
        <v>12621394.789999999</v>
      </c>
      <c r="E86" s="47">
        <f>SUM(E89+E96)</f>
        <v>3205109</v>
      </c>
      <c r="F86" s="47">
        <f>SUM(F89+F96)</f>
        <v>3205109</v>
      </c>
      <c r="H86" s="6"/>
    </row>
    <row r="87" spans="1:242" ht="45.75" hidden="1" customHeight="1" x14ac:dyDescent="0.3">
      <c r="A87" s="38" t="s">
        <v>12</v>
      </c>
      <c r="B87" s="36" t="s">
        <v>1</v>
      </c>
      <c r="C87" s="36" t="s">
        <v>4</v>
      </c>
      <c r="D87" s="42"/>
      <c r="E87" s="42"/>
      <c r="F87" s="42"/>
      <c r="H87" s="6"/>
    </row>
    <row r="88" spans="1:242" ht="8.25" hidden="1" customHeight="1" x14ac:dyDescent="0.3">
      <c r="A88" s="38" t="s">
        <v>21</v>
      </c>
      <c r="B88" s="36" t="s">
        <v>1</v>
      </c>
      <c r="C88" s="36" t="s">
        <v>9</v>
      </c>
      <c r="D88" s="42"/>
      <c r="E88" s="42"/>
      <c r="F88" s="42"/>
      <c r="H88" s="6"/>
    </row>
    <row r="89" spans="1:242" s="63" customFormat="1" ht="42" customHeight="1" x14ac:dyDescent="0.3">
      <c r="A89" s="94" t="s">
        <v>50</v>
      </c>
      <c r="B89" s="95" t="s">
        <v>69</v>
      </c>
      <c r="C89" s="95"/>
      <c r="D89" s="96">
        <f>SUM(D90)</f>
        <v>4594392.7899999991</v>
      </c>
      <c r="E89" s="96">
        <f>SUM(E91:E93)</f>
        <v>3135109</v>
      </c>
      <c r="F89" s="96">
        <f>SUM(F90)</f>
        <v>3135109</v>
      </c>
      <c r="H89" s="64"/>
    </row>
    <row r="90" spans="1:242" s="65" customFormat="1" ht="43.5" customHeight="1" x14ac:dyDescent="0.3">
      <c r="A90" s="77" t="s">
        <v>114</v>
      </c>
      <c r="B90" s="75" t="s">
        <v>70</v>
      </c>
      <c r="C90" s="75"/>
      <c r="D90" s="78">
        <f>SUM(D91:D95)</f>
        <v>4594392.7899999991</v>
      </c>
      <c r="E90" s="78">
        <f>SUM(E91:E95)</f>
        <v>3135109</v>
      </c>
      <c r="F90" s="78">
        <f>SUM(F91:F95)</f>
        <v>3135109</v>
      </c>
    </row>
    <row r="91" spans="1:242" s="5" customFormat="1" ht="105" customHeight="1" x14ac:dyDescent="0.3">
      <c r="A91" s="34" t="s">
        <v>116</v>
      </c>
      <c r="B91" s="33" t="s">
        <v>111</v>
      </c>
      <c r="C91" s="33" t="s">
        <v>7</v>
      </c>
      <c r="D91" s="35">
        <v>2187930.0099999998</v>
      </c>
      <c r="E91" s="35">
        <v>2176548</v>
      </c>
      <c r="F91" s="35">
        <v>2176548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65.25" customHeight="1" x14ac:dyDescent="0.3">
      <c r="A92" s="34" t="s">
        <v>115</v>
      </c>
      <c r="B92" s="26" t="s">
        <v>112</v>
      </c>
      <c r="C92" s="26" t="s">
        <v>8</v>
      </c>
      <c r="D92" s="30">
        <v>1538994.93</v>
      </c>
      <c r="E92" s="30">
        <v>958561</v>
      </c>
      <c r="F92" s="30">
        <v>958561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5.75" customHeight="1" x14ac:dyDescent="0.3">
      <c r="A93" s="34" t="s">
        <v>101</v>
      </c>
      <c r="B93" s="26" t="s">
        <v>113</v>
      </c>
      <c r="C93" s="26" t="s">
        <v>30</v>
      </c>
      <c r="D93" s="30">
        <v>7076.85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64.5" customHeight="1" x14ac:dyDescent="0.3">
      <c r="A94" s="31" t="s">
        <v>164</v>
      </c>
      <c r="B94" s="26" t="s">
        <v>117</v>
      </c>
      <c r="C94" s="26" t="s">
        <v>7</v>
      </c>
      <c r="D94" s="30">
        <v>819420</v>
      </c>
      <c r="E94" s="30">
        <v>0</v>
      </c>
      <c r="F94" s="30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108.75" customHeight="1" x14ac:dyDescent="0.3">
      <c r="A95" s="31" t="s">
        <v>165</v>
      </c>
      <c r="B95" s="26" t="s">
        <v>118</v>
      </c>
      <c r="C95" s="26" t="s">
        <v>7</v>
      </c>
      <c r="D95" s="30">
        <v>40971</v>
      </c>
      <c r="E95" s="30">
        <v>0</v>
      </c>
      <c r="F95" s="30">
        <v>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0.5" customHeight="1" x14ac:dyDescent="0.3">
      <c r="A96" s="97" t="s">
        <v>128</v>
      </c>
      <c r="B96" s="98" t="s">
        <v>125</v>
      </c>
      <c r="C96" s="99"/>
      <c r="D96" s="100">
        <f>SUM(D97)</f>
        <v>50000</v>
      </c>
      <c r="E96" s="100">
        <f>E97</f>
        <v>70000</v>
      </c>
      <c r="F96" s="100">
        <f>F97</f>
        <v>70000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65" customFormat="1" ht="43.5" customHeight="1" x14ac:dyDescent="0.3">
      <c r="A97" s="74" t="s">
        <v>40</v>
      </c>
      <c r="B97" s="75" t="s">
        <v>119</v>
      </c>
      <c r="C97" s="75"/>
      <c r="D97" s="76">
        <f>SUM(D99)</f>
        <v>50000</v>
      </c>
      <c r="E97" s="76">
        <v>70000</v>
      </c>
      <c r="F97" s="76">
        <v>70000</v>
      </c>
    </row>
    <row r="98" spans="1:242" s="5" customFormat="1" ht="26.25" hidden="1" customHeight="1" x14ac:dyDescent="0.3">
      <c r="A98" s="34"/>
      <c r="B98" s="48"/>
      <c r="C98" s="48"/>
      <c r="D98" s="49"/>
      <c r="E98" s="49"/>
      <c r="F98" s="49"/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5" customHeight="1" x14ac:dyDescent="0.3">
      <c r="A99" s="34" t="s">
        <v>41</v>
      </c>
      <c r="B99" s="26" t="s">
        <v>120</v>
      </c>
      <c r="C99" s="48" t="s">
        <v>8</v>
      </c>
      <c r="D99" s="49">
        <v>50000</v>
      </c>
      <c r="E99" s="49">
        <v>70000</v>
      </c>
      <c r="F99" s="49">
        <v>70000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44.25" hidden="1" customHeight="1" x14ac:dyDescent="0.3">
      <c r="A100" s="31"/>
      <c r="B100" s="26"/>
      <c r="C100" s="26"/>
      <c r="D100" s="30"/>
      <c r="E100" s="30"/>
      <c r="F100" s="30"/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2.5" customHeight="1" x14ac:dyDescent="0.3">
      <c r="A101" s="97" t="s">
        <v>127</v>
      </c>
      <c r="B101" s="101" t="s">
        <v>126</v>
      </c>
      <c r="C101" s="101"/>
      <c r="D101" s="102">
        <f>SUM(D102+D104)</f>
        <v>7977002</v>
      </c>
      <c r="E101" s="102">
        <v>0</v>
      </c>
      <c r="F101" s="102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2.5" customHeight="1" x14ac:dyDescent="0.3">
      <c r="A102" s="73" t="s">
        <v>142</v>
      </c>
      <c r="B102" s="29" t="s">
        <v>143</v>
      </c>
      <c r="C102" s="29"/>
      <c r="D102" s="30">
        <f>SUM(D103)</f>
        <v>707000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6.5" customHeight="1" x14ac:dyDescent="0.3">
      <c r="A103" s="28" t="s">
        <v>155</v>
      </c>
      <c r="B103" s="29" t="s">
        <v>144</v>
      </c>
      <c r="C103" s="29" t="s">
        <v>8</v>
      </c>
      <c r="D103" s="30">
        <v>707000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21" customHeight="1" x14ac:dyDescent="0.3">
      <c r="A104" s="92" t="s">
        <v>129</v>
      </c>
      <c r="B104" s="26" t="s">
        <v>130</v>
      </c>
      <c r="C104" s="26"/>
      <c r="D104" s="30">
        <v>7270002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60" customHeight="1" x14ac:dyDescent="0.3">
      <c r="A105" s="31" t="s">
        <v>154</v>
      </c>
      <c r="B105" s="26" t="s">
        <v>145</v>
      </c>
      <c r="C105" s="26" t="s">
        <v>8</v>
      </c>
      <c r="D105" s="30">
        <v>7270002</v>
      </c>
      <c r="E105" s="30">
        <v>0</v>
      </c>
      <c r="F105" s="30">
        <v>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58.5" customHeight="1" x14ac:dyDescent="0.3">
      <c r="A106" s="93" t="s">
        <v>123</v>
      </c>
      <c r="B106" s="72" t="s">
        <v>124</v>
      </c>
      <c r="C106" s="72"/>
      <c r="D106" s="27">
        <f>SUM(D107+D115+D121)</f>
        <v>8855948.4100000001</v>
      </c>
      <c r="E106" s="27">
        <f>SUM(E107+E115+E121)</f>
        <v>5764888.1099999994</v>
      </c>
      <c r="F106" s="27">
        <f>SUM(F107+F115+F121)</f>
        <v>5773688.1099999994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3.75" customHeight="1" x14ac:dyDescent="0.3">
      <c r="A107" s="70" t="s">
        <v>43</v>
      </c>
      <c r="B107" s="26" t="s">
        <v>81</v>
      </c>
      <c r="C107" s="26"/>
      <c r="D107" s="27">
        <f>SUM(D108:D114)</f>
        <v>5737967.2399999993</v>
      </c>
      <c r="E107" s="27">
        <f>SUM(E108:E114)</f>
        <v>5530188.1099999994</v>
      </c>
      <c r="F107" s="27">
        <f>SUM(F108:F114)</f>
        <v>5530188.1099999994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66.75" customHeight="1" x14ac:dyDescent="0.3">
      <c r="A108" s="31" t="s">
        <v>24</v>
      </c>
      <c r="B108" s="26" t="s">
        <v>93</v>
      </c>
      <c r="C108" s="26" t="s">
        <v>7</v>
      </c>
      <c r="D108" s="30">
        <v>893842.31</v>
      </c>
      <c r="E108" s="30">
        <v>853461</v>
      </c>
      <c r="F108" s="30">
        <v>853461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70.5" customHeight="1" x14ac:dyDescent="0.3">
      <c r="A109" s="31" t="s">
        <v>26</v>
      </c>
      <c r="B109" s="26" t="s">
        <v>94</v>
      </c>
      <c r="C109" s="26" t="s">
        <v>7</v>
      </c>
      <c r="D109" s="30">
        <v>3413143.54</v>
      </c>
      <c r="E109" s="30">
        <v>3379350.11</v>
      </c>
      <c r="F109" s="30">
        <v>3379350.11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54" customHeight="1" x14ac:dyDescent="0.3">
      <c r="A110" s="31" t="s">
        <v>27</v>
      </c>
      <c r="B110" s="26" t="s">
        <v>94</v>
      </c>
      <c r="C110" s="26" t="s">
        <v>8</v>
      </c>
      <c r="D110" s="30">
        <v>839200.39</v>
      </c>
      <c r="E110" s="30">
        <v>655250</v>
      </c>
      <c r="F110" s="30">
        <v>655250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33" customHeight="1" x14ac:dyDescent="0.3">
      <c r="A111" s="31" t="s">
        <v>28</v>
      </c>
      <c r="B111" s="26" t="s">
        <v>95</v>
      </c>
      <c r="C111" s="26" t="s">
        <v>30</v>
      </c>
      <c r="D111" s="30">
        <v>64654</v>
      </c>
      <c r="E111" s="30">
        <v>100000</v>
      </c>
      <c r="F111" s="30">
        <v>100000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61.5" customHeight="1" x14ac:dyDescent="0.3">
      <c r="A112" s="31" t="s">
        <v>71</v>
      </c>
      <c r="B112" s="26" t="s">
        <v>100</v>
      </c>
      <c r="C112" s="26" t="s">
        <v>29</v>
      </c>
      <c r="D112" s="30">
        <v>4283</v>
      </c>
      <c r="E112" s="30">
        <v>4283</v>
      </c>
      <c r="F112" s="30">
        <v>4283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33.75" customHeight="1" x14ac:dyDescent="0.3">
      <c r="A113" s="31" t="s">
        <v>59</v>
      </c>
      <c r="B113" s="26" t="s">
        <v>90</v>
      </c>
      <c r="C113" s="26" t="s">
        <v>42</v>
      </c>
      <c r="D113" s="30">
        <v>512844</v>
      </c>
      <c r="E113" s="30">
        <v>527844</v>
      </c>
      <c r="F113" s="30">
        <v>527844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27.75" customHeight="1" x14ac:dyDescent="0.3">
      <c r="A114" s="31" t="s">
        <v>44</v>
      </c>
      <c r="B114" s="26" t="s">
        <v>91</v>
      </c>
      <c r="C114" s="26" t="s">
        <v>30</v>
      </c>
      <c r="D114" s="30">
        <v>10000</v>
      </c>
      <c r="E114" s="30">
        <v>10000</v>
      </c>
      <c r="F114" s="30">
        <v>10000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34.5" customHeight="1" x14ac:dyDescent="0.3">
      <c r="A115" s="69" t="s">
        <v>102</v>
      </c>
      <c r="B115" s="72" t="s">
        <v>103</v>
      </c>
      <c r="C115" s="26"/>
      <c r="D115" s="27">
        <f>SUM(D116:D120)</f>
        <v>2885581.17</v>
      </c>
      <c r="E115" s="27">
        <v>0</v>
      </c>
      <c r="F115" s="27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164.25" customHeight="1" x14ac:dyDescent="0.3">
      <c r="A116" s="91" t="s">
        <v>131</v>
      </c>
      <c r="B116" s="26" t="s">
        <v>106</v>
      </c>
      <c r="C116" s="26" t="s">
        <v>8</v>
      </c>
      <c r="D116" s="30">
        <v>1854371.17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136.5" customHeight="1" x14ac:dyDescent="0.3">
      <c r="A117" s="91" t="s">
        <v>160</v>
      </c>
      <c r="B117" s="26" t="s">
        <v>107</v>
      </c>
      <c r="C117" s="26" t="s">
        <v>8</v>
      </c>
      <c r="D117" s="30">
        <v>699595.73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99.75" customHeight="1" x14ac:dyDescent="0.3">
      <c r="A118" s="91" t="s">
        <v>104</v>
      </c>
      <c r="B118" s="26" t="s">
        <v>108</v>
      </c>
      <c r="C118" s="26" t="s">
        <v>8</v>
      </c>
      <c r="D118" s="30">
        <v>148614.26999999999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50.25" customHeight="1" x14ac:dyDescent="0.3">
      <c r="A119" s="91" t="s">
        <v>105</v>
      </c>
      <c r="B119" s="26" t="s">
        <v>109</v>
      </c>
      <c r="C119" s="26" t="s">
        <v>8</v>
      </c>
      <c r="D119" s="30">
        <v>83000</v>
      </c>
      <c r="E119" s="30">
        <v>0</v>
      </c>
      <c r="F119" s="30">
        <v>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50.25" customHeight="1" x14ac:dyDescent="0.3">
      <c r="A120" s="91" t="s">
        <v>161</v>
      </c>
      <c r="B120" s="26" t="s">
        <v>162</v>
      </c>
      <c r="C120" s="26" t="s">
        <v>8</v>
      </c>
      <c r="D120" s="30">
        <v>100000</v>
      </c>
      <c r="E120" s="30">
        <v>0</v>
      </c>
      <c r="F120" s="30">
        <v>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49.5" customHeight="1" x14ac:dyDescent="0.3">
      <c r="A121" s="69" t="s">
        <v>82</v>
      </c>
      <c r="B121" s="71" t="s">
        <v>83</v>
      </c>
      <c r="C121" s="72"/>
      <c r="D121" s="27">
        <f>SUM(D122)</f>
        <v>232400</v>
      </c>
      <c r="E121" s="27">
        <f>SUM(E122)</f>
        <v>234700</v>
      </c>
      <c r="F121" s="27">
        <f>SUM(F122)</f>
        <v>243500</v>
      </c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75" customHeight="1" x14ac:dyDescent="0.3">
      <c r="A122" s="31" t="s">
        <v>45</v>
      </c>
      <c r="B122" s="26" t="s">
        <v>84</v>
      </c>
      <c r="C122" s="26" t="s">
        <v>8</v>
      </c>
      <c r="D122" s="30">
        <v>232400</v>
      </c>
      <c r="E122" s="30">
        <v>234700</v>
      </c>
      <c r="F122" s="30">
        <v>243500</v>
      </c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s="5" customFormat="1" ht="81" hidden="1" customHeight="1" x14ac:dyDescent="0.3">
      <c r="A123" s="50" t="s">
        <v>15</v>
      </c>
      <c r="B123" s="51" t="s">
        <v>10</v>
      </c>
      <c r="C123" s="51" t="s">
        <v>4</v>
      </c>
      <c r="D123" s="52"/>
      <c r="E123" s="52"/>
      <c r="F123" s="52"/>
      <c r="G123" s="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s="5" customFormat="1" ht="2.25" hidden="1" customHeight="1" x14ac:dyDescent="0.3">
      <c r="A124" s="53" t="s">
        <v>16</v>
      </c>
      <c r="B124" s="54" t="s">
        <v>10</v>
      </c>
      <c r="C124" s="54" t="s">
        <v>4</v>
      </c>
      <c r="D124" s="42"/>
      <c r="E124" s="42"/>
      <c r="F124" s="42"/>
      <c r="G124" s="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ht="28.5" customHeight="1" thickBot="1" x14ac:dyDescent="0.35">
      <c r="A125" s="55" t="s">
        <v>11</v>
      </c>
      <c r="B125" s="56"/>
      <c r="C125" s="56"/>
      <c r="D125" s="57">
        <f>SUM(D106+D86+D81+D64+D59+D49+D5)</f>
        <v>27050093.199999999</v>
      </c>
      <c r="E125" s="57">
        <f>SUM(E106+E86+E64+E59+E49+E5)</f>
        <v>11046341</v>
      </c>
      <c r="F125" s="57">
        <f>SUM(F106+F86+F64+F59+F49+F5)</f>
        <v>10799322</v>
      </c>
      <c r="G125" s="10"/>
      <c r="H125" s="1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</row>
    <row r="126" spans="1:242" s="7" customFormat="1" ht="27" customHeight="1" x14ac:dyDescent="0.25">
      <c r="A126" s="16"/>
      <c r="B126" s="12"/>
      <c r="C126" s="12"/>
      <c r="D126" s="13"/>
      <c r="E126" s="13"/>
      <c r="F126" s="1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4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21"/>
      <c r="E129" s="21"/>
      <c r="F129" s="2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4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20"/>
      <c r="E134" s="20"/>
      <c r="F134" s="2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4"/>
      <c r="F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4"/>
      <c r="F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4"/>
      <c r="E139" s="14"/>
      <c r="F139" s="1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7" customFormat="1" x14ac:dyDescent="0.25">
      <c r="A1190" s="16"/>
      <c r="B1190" s="12"/>
      <c r="C1190" s="12"/>
      <c r="D1190" s="12"/>
      <c r="E1190" s="12"/>
      <c r="F1190" s="12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7" customFormat="1" x14ac:dyDescent="0.25">
      <c r="A1191" s="16"/>
      <c r="B1191" s="12"/>
      <c r="C1191" s="12"/>
      <c r="D1191" s="12"/>
      <c r="E1191" s="12"/>
      <c r="F1191" s="12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  <row r="1430" spans="1:242" s="3" customFormat="1" x14ac:dyDescent="0.25">
      <c r="A1430" s="16"/>
      <c r="B1430" s="12"/>
      <c r="C1430" s="12"/>
      <c r="D1430" s="12"/>
      <c r="E1430" s="12"/>
      <c r="F1430" s="12"/>
      <c r="G1430" s="7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  <c r="IH1430" s="2"/>
    </row>
    <row r="1431" spans="1:242" s="3" customFormat="1" x14ac:dyDescent="0.25">
      <c r="A1431" s="16"/>
      <c r="B1431" s="12"/>
      <c r="C1431" s="12"/>
      <c r="D1431" s="12"/>
      <c r="E1431" s="12"/>
      <c r="F1431" s="12"/>
      <c r="G1431" s="7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  <c r="GP1431" s="2"/>
      <c r="GQ1431" s="2"/>
      <c r="GR1431" s="2"/>
      <c r="GS1431" s="2"/>
      <c r="GT1431" s="2"/>
      <c r="GU1431" s="2"/>
      <c r="GV1431" s="2"/>
      <c r="GW1431" s="2"/>
      <c r="GX1431" s="2"/>
      <c r="GY1431" s="2"/>
      <c r="GZ1431" s="2"/>
      <c r="HA1431" s="2"/>
      <c r="HB1431" s="2"/>
      <c r="HC1431" s="2"/>
      <c r="HD1431" s="2"/>
      <c r="HE1431" s="2"/>
      <c r="HF1431" s="2"/>
      <c r="HG1431" s="2"/>
      <c r="HH1431" s="2"/>
      <c r="HI1431" s="2"/>
      <c r="HJ1431" s="2"/>
      <c r="HK1431" s="2"/>
      <c r="HL1431" s="2"/>
      <c r="HM1431" s="2"/>
      <c r="HN1431" s="2"/>
      <c r="HO1431" s="2"/>
      <c r="HP1431" s="2"/>
      <c r="HQ1431" s="2"/>
      <c r="HR1431" s="2"/>
      <c r="HS1431" s="2"/>
      <c r="HT1431" s="2"/>
      <c r="HU1431" s="2"/>
      <c r="HV1431" s="2"/>
      <c r="HW1431" s="2"/>
      <c r="HX1431" s="2"/>
      <c r="HY1431" s="2"/>
      <c r="HZ1431" s="2"/>
      <c r="IA1431" s="2"/>
      <c r="IB1431" s="2"/>
      <c r="IC1431" s="2"/>
      <c r="ID1431" s="2"/>
      <c r="IE1431" s="2"/>
      <c r="IF1431" s="2"/>
      <c r="IG1431" s="2"/>
      <c r="IH1431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2021-12-24T07:21:05Z</cp:lastPrinted>
  <dcterms:created xsi:type="dcterms:W3CDTF">1996-10-08T23:32:33Z</dcterms:created>
  <dcterms:modified xsi:type="dcterms:W3CDTF">2021-12-27T08:26:22Z</dcterms:modified>
</cp:coreProperties>
</file>