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4" i="1" l="1"/>
  <c r="E20" i="1" l="1"/>
  <c r="D20" i="1"/>
  <c r="C20" i="1"/>
  <c r="C12" i="1" l="1"/>
  <c r="C11" i="1" s="1"/>
  <c r="C28" i="1" l="1"/>
  <c r="C27" i="1" s="1"/>
  <c r="C31" i="1" l="1"/>
  <c r="C30" i="1" s="1"/>
  <c r="C26" i="1" s="1"/>
  <c r="E23" i="1" l="1"/>
  <c r="D23" i="1"/>
  <c r="C15" i="1" l="1"/>
  <c r="C18" i="1" l="1"/>
  <c r="C17" i="1" s="1"/>
  <c r="C46" i="1" l="1"/>
  <c r="E46" i="1"/>
  <c r="D46" i="1"/>
  <c r="C7" i="1" l="1"/>
  <c r="E41" i="1" l="1"/>
  <c r="E22" i="1" l="1"/>
  <c r="D22" i="1"/>
  <c r="C24" i="1"/>
  <c r="C23" i="1" s="1"/>
  <c r="E15" i="1" l="1"/>
  <c r="D15" i="1"/>
  <c r="E12" i="1"/>
  <c r="E11" i="1" s="1"/>
  <c r="D12" i="1"/>
  <c r="D11" i="1" s="1"/>
  <c r="D18" i="1" l="1"/>
  <c r="D41" i="1" l="1"/>
  <c r="C41" i="1"/>
  <c r="C38" i="1" s="1"/>
  <c r="C6" i="1"/>
  <c r="D7" i="1"/>
  <c r="D6" i="1" s="1"/>
  <c r="E7" i="1"/>
  <c r="E6" i="1" s="1"/>
  <c r="C22" i="1"/>
  <c r="C44" i="1"/>
  <c r="C43" i="1" s="1"/>
  <c r="E48" i="1" l="1"/>
  <c r="D48" i="1"/>
  <c r="C48" i="1"/>
  <c r="C37" i="1" s="1"/>
  <c r="E44" i="1" l="1"/>
  <c r="D44" i="1"/>
  <c r="C36" i="1" l="1"/>
  <c r="E38" i="1"/>
  <c r="E37" i="1" s="1"/>
  <c r="E36" i="1" s="1"/>
  <c r="D38" i="1"/>
  <c r="D37" i="1" s="1"/>
  <c r="D36" i="1" s="1"/>
  <c r="E33" i="1" l="1"/>
  <c r="D33" i="1"/>
  <c r="C33" i="1"/>
  <c r="E26" i="1"/>
  <c r="D26" i="1"/>
  <c r="E17" i="1" l="1"/>
  <c r="E14" i="1" s="1"/>
  <c r="E5" i="1" s="1"/>
  <c r="D17" i="1"/>
  <c r="D14" i="1" s="1"/>
  <c r="D5" i="1" s="1"/>
  <c r="C5" i="1" l="1"/>
  <c r="D50" i="1" l="1"/>
  <c r="E50" i="1"/>
  <c r="C50" i="1"/>
</calcChain>
</file>

<file path=xl/sharedStrings.xml><?xml version="1.0" encoding="utf-8"?>
<sst xmlns="http://schemas.openxmlformats.org/spreadsheetml/2006/main" count="99" uniqueCount="98">
  <si>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</si>
  <si>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</si>
  <si>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</si>
  <si>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</si>
  <si>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</si>
  <si>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</si>
  <si>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</si>
  <si>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</si>
  <si>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</si>
  <si>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</si>
  <si>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</si>
  <si>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</si>
  <si>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</si>
  <si>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</si>
  <si>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</si>
  <si>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</si>
  <si>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</si>
  <si>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</si>
  <si>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</si>
  <si>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</si>
  <si>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</si>
  <si>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</si>
  <si>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</si>
  <si>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ВСЕГО ДОХОДОВ</t>
  </si>
  <si>
    <t>000 1 13 00000 00 0000 000</t>
  </si>
  <si>
    <t>ДОХОДЫ ОТ ОКАЗАНИЯ ПЛАТНЫХ УСЛУГ (РАБОТ) И КОМПЕНСАЦИИ ЗАТРАТ ГОСУДАРСТВА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</si>
  <si>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</si>
  <si>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</si>
  <si>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Единица измерения: руб.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</si>
  <si>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</si>
  <si>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</si>
  <si>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</si>
  <si>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</si>
  <si>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</si>
  <si>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</si>
  <si>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</si>
  <si>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230 1 13 01995 10 0001 130</t>
  </si>
  <si>
    <t>Прочие доходы от оказания платных услуг (работ) получателями средств бюджетов сельских поселений (доходы от оказания платных услуг казенными учреждениями)</t>
  </si>
  <si>
    <t>Прочие неналоговые доходы бюджетов сельских поселений (прочие неналоговые доходы)</t>
  </si>
  <si>
    <t>Прочие субсидии сельских поселений</t>
  </si>
  <si>
    <t>Субсидии бюджетам муниципальных образований Ивановской области на софинансирование расходов, связанных с поэтапным доведением средней заработной платы работников культуры муниципальных учреждений культуры Ивановской области до средней заработной платы в Ивановской области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</si>
  <si>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</si>
  <si>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</si>
  <si>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</si>
  <si>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наподдержку мер по обеспечению сбалансированности бюджетов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</si>
  <si>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</si>
  <si>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</si>
  <si>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</si>
  <si>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</si>
  <si>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</si>
  <si>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</si>
  <si>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</si>
  <si>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</si>
  <si>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</si>
  <si>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</si>
  <si>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</si>
  <si>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</si>
  <si>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</si>
  <si>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</si>
  <si>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</si>
  <si>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</si>
  <si>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</si>
  <si>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</si>
  <si>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</si>
  <si>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</si>
  <si>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</si>
  <si>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000 2 02 40000 00 0000 150</t>
  </si>
  <si>
    <t>230 2 02 35118 10 0000 150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</si>
  <si>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</si>
  <si>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</si>
  <si>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</si>
  <si>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</si>
  <si>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</si>
  <si>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</si>
  <si>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</si>
  <si>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</si>
  <si>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2023 год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</si>
  <si>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</si>
  <si>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</si>
  <si>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</si>
  <si>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</si>
  <si>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</si>
  <si>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</si>
  <si>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</si>
  <si>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2024 год</t>
  </si>
  <si>
    <t>Доходы бюджета Ингарского сельского поселения на 2023 год и на плановый период 2024 и 2025годов</t>
  </si>
  <si>
    <t>2025год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</si>
  <si>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</si>
  <si>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</si>
  <si>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</si>
  <si>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</si>
  <si>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</si>
  <si>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имущества сельских поселений</t>
  </si>
  <si>
    <t>230 1 13 02065 10 0000 130</t>
  </si>
  <si>
    <t>000 2 02 29999 00 0000 150</t>
  </si>
  <si>
    <t>Субсидии бюджтам бюджетной системы Российской Федерации (межбюджетные субсидии)</t>
  </si>
  <si>
    <t>000 2 02 20000 00 000 150</t>
  </si>
  <si>
    <r>
      <rPr>
        <sz val="11"/>
        <color theme="1"/>
        <rFont val="Times New Roman"/>
        <family val="1"/>
        <charset val="204"/>
      </rPr>
      <t>Приложение  № 2 к решению Совета Ингарского сельского пселения
 от 23.12.2022г. №_</t>
    </r>
    <r>
      <rPr>
        <sz val="11"/>
        <color theme="1"/>
        <rFont val="Calibri"/>
        <family val="2"/>
        <scheme val="minor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</si>
</sst>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4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4" fontId="2" fillId="2" borderId="3" xfId="0" applyNumberFormat="1" applyFont="1" applyFill="1" applyBorder="1" applyAlignment="1">
      <alignment horizontal="center" vertical="top"/>
    </xf>
    <xf numFmtId="49" fontId="3" fillId="2" borderId="8" xfId="0" applyNumberFormat="1" applyFont="1" applyFill="1" applyBorder="1" applyAlignment="1">
      <alignment vertical="center" wrapText="1"/>
    </xf>
    <xf numFmtId="4" fontId="3" fillId="2" borderId="14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right"/>
    </xf>
    <xf numFmtId="0" fontId="12" fillId="2" borderId="15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0" fillId="2" borderId="0" xfId="0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topLeftCell="A46" workbookViewId="0">
      <selection activeCell="C50" sqref="C50"/>
    </sheetView>
  </sheetViews>
  <sheetFormatPr defaultRowHeight="15" x14ac:dyDescent="0.25"/>
  <cols>
    <col min="1" max="1" width="29.28515625" style="18" customWidth="1"/>
    <col min="2" max="2" width="42.28515625" style="18" customWidth="1"/>
    <col min="3" max="3" width="19.7109375" style="18" customWidth="1"/>
    <col min="4" max="4" width="19.28515625" style="18" customWidth="1"/>
    <col min="5" max="5" width="18.7109375" style="18" customWidth="1"/>
    <col min="6" max="16384" width="9.140625" style="18"/>
  </cols>
  <sheetData>
    <row r="1" spans="1:7" ht="75.75" customHeight="1" x14ac:dyDescent="0.25">
      <c r="A1" s="54"/>
      <c r="B1" s="55"/>
      <c r="C1" s="68" t="s">
        <v>97</v>
      </c>
      <c r="D1" s="68"/>
      <c r="E1" s="68"/>
    </row>
    <row r="2" spans="1:7" ht="42" customHeight="1" x14ac:dyDescent="0.25">
      <c r="A2" s="66" t="s">
        <v>85</v>
      </c>
      <c r="B2" s="67"/>
      <c r="C2" s="67"/>
      <c r="D2" s="67"/>
      <c r="E2" s="67"/>
    </row>
    <row r="3" spans="1:7" ht="11.25" customHeight="1" thickBot="1" x14ac:dyDescent="0.3">
      <c r="A3" s="36"/>
      <c r="B3" s="37"/>
      <c r="C3" s="38"/>
      <c r="D3" s="64" t="s">
        <v>28</v>
      </c>
      <c r="E3" s="65"/>
    </row>
    <row r="4" spans="1:7" ht="48" thickBot="1" x14ac:dyDescent="0.3">
      <c r="A4" s="39" t="s">
        <v>0</v>
      </c>
      <c r="B4" s="40" t="s">
        <v>1</v>
      </c>
      <c r="C4" s="19" t="s">
        <v>76</v>
      </c>
      <c r="D4" s="24" t="s">
        <v>84</v>
      </c>
      <c r="E4" s="19" t="s">
        <v>86</v>
      </c>
      <c r="G4" s="20"/>
    </row>
    <row r="5" spans="1:7" ht="32.25" thickBot="1" x14ac:dyDescent="0.3">
      <c r="A5" s="8" t="s">
        <v>2</v>
      </c>
      <c r="B5" s="9" t="s">
        <v>3</v>
      </c>
      <c r="C5" s="17">
        <f>SUM(C6+C11+C14+C22+C26+C33)</f>
        <v>2411420.5099999998</v>
      </c>
      <c r="D5" s="17">
        <f>SUM(D6+D14+D22+D26+D33+D11)</f>
        <v>2226760</v>
      </c>
      <c r="E5" s="17">
        <f>SUM(E6+E11+E14+E22+E26+E33)</f>
        <v>2285260</v>
      </c>
    </row>
    <row r="6" spans="1:7" ht="16.5" thickBot="1" x14ac:dyDescent="0.3">
      <c r="A6" s="1" t="s">
        <v>4</v>
      </c>
      <c r="B6" s="2" t="s">
        <v>5</v>
      </c>
      <c r="C6" s="14">
        <f>SUM(C7)</f>
        <v>280500</v>
      </c>
      <c r="D6" s="28">
        <f>SUM(D7)</f>
        <v>286500</v>
      </c>
      <c r="E6" s="14">
        <f>SUM(E7)</f>
        <v>294000</v>
      </c>
    </row>
    <row r="7" spans="1:7" ht="16.5" thickBot="1" x14ac:dyDescent="0.3">
      <c r="A7" s="1" t="s">
        <v>6</v>
      </c>
      <c r="B7" s="2" t="s">
        <v>7</v>
      </c>
      <c r="C7" s="14">
        <f>SUM(C8:C10)</f>
        <v>280500</v>
      </c>
      <c r="D7" s="28">
        <f>SUM(D8:D10)</f>
        <v>286500</v>
      </c>
      <c r="E7" s="14">
        <f>SUM(E8:E10)</f>
        <v>294000</v>
      </c>
    </row>
    <row r="8" spans="1:7" ht="126.75" thickBot="1" x14ac:dyDescent="0.3">
      <c r="A8" s="3" t="s">
        <v>8</v>
      </c>
      <c r="B8" s="4" t="s">
        <v>9</v>
      </c>
      <c r="C8" s="25">
        <v>249500</v>
      </c>
      <c r="D8" s="13">
        <v>255000</v>
      </c>
      <c r="E8" s="13">
        <v>262500</v>
      </c>
    </row>
    <row r="9" spans="1:7" ht="181.5" customHeight="1" thickBot="1" x14ac:dyDescent="0.3">
      <c r="A9" s="3" t="s">
        <v>10</v>
      </c>
      <c r="B9" s="4" t="s">
        <v>11</v>
      </c>
      <c r="C9" s="25">
        <v>25000</v>
      </c>
      <c r="D9" s="13">
        <v>25000</v>
      </c>
      <c r="E9" s="13">
        <v>25000</v>
      </c>
    </row>
    <row r="10" spans="1:7" ht="79.5" thickBot="1" x14ac:dyDescent="0.3">
      <c r="A10" s="6" t="s">
        <v>12</v>
      </c>
      <c r="B10" s="29" t="s">
        <v>13</v>
      </c>
      <c r="C10" s="25">
        <v>6000</v>
      </c>
      <c r="D10" s="13">
        <v>6500</v>
      </c>
      <c r="E10" s="13">
        <v>6500</v>
      </c>
    </row>
    <row r="11" spans="1:7" ht="32.25" thickBot="1" x14ac:dyDescent="0.3">
      <c r="A11" s="8" t="s">
        <v>70</v>
      </c>
      <c r="B11" s="8" t="s">
        <v>71</v>
      </c>
      <c r="C11" s="28">
        <f>SUM(C12)</f>
        <v>9000</v>
      </c>
      <c r="D11" s="28">
        <f t="shared" ref="D11:E12" si="0">SUM(D12)</f>
        <v>9000</v>
      </c>
      <c r="E11" s="14">
        <f t="shared" si="0"/>
        <v>15000</v>
      </c>
    </row>
    <row r="12" spans="1:7" ht="16.5" thickBot="1" x14ac:dyDescent="0.3">
      <c r="A12" s="8" t="s">
        <v>73</v>
      </c>
      <c r="B12" s="61" t="s">
        <v>72</v>
      </c>
      <c r="C12" s="28">
        <f>SUM(C13)</f>
        <v>9000</v>
      </c>
      <c r="D12" s="28">
        <f t="shared" si="0"/>
        <v>9000</v>
      </c>
      <c r="E12" s="14">
        <f t="shared" si="0"/>
        <v>15000</v>
      </c>
    </row>
    <row r="13" spans="1:7" ht="16.5" thickBot="1" x14ac:dyDescent="0.3">
      <c r="A13" s="6" t="s">
        <v>74</v>
      </c>
      <c r="B13" s="6" t="s">
        <v>72</v>
      </c>
      <c r="C13" s="25">
        <v>9000</v>
      </c>
      <c r="D13" s="25">
        <v>9000</v>
      </c>
      <c r="E13" s="13">
        <v>15000</v>
      </c>
    </row>
    <row r="14" spans="1:7" ht="16.5" thickBot="1" x14ac:dyDescent="0.3">
      <c r="A14" s="8" t="s">
        <v>14</v>
      </c>
      <c r="B14" s="8" t="s">
        <v>15</v>
      </c>
      <c r="C14" s="14">
        <f>C15+C17</f>
        <v>1840000</v>
      </c>
      <c r="D14" s="28">
        <f>D16+D17</f>
        <v>1885000</v>
      </c>
      <c r="E14" s="14">
        <f>E16+E17</f>
        <v>1930000</v>
      </c>
    </row>
    <row r="15" spans="1:7" ht="16.5" thickBot="1" x14ac:dyDescent="0.3">
      <c r="A15" s="6" t="s">
        <v>48</v>
      </c>
      <c r="B15" s="61" t="s">
        <v>49</v>
      </c>
      <c r="C15" s="13">
        <f>SUM(C16)</f>
        <v>770000</v>
      </c>
      <c r="D15" s="13">
        <f>SUM(D16)</f>
        <v>795000</v>
      </c>
      <c r="E15" s="13">
        <f>SUM(E16)</f>
        <v>800000</v>
      </c>
    </row>
    <row r="16" spans="1:7" ht="79.5" thickBot="1" x14ac:dyDescent="0.3">
      <c r="A16" s="3" t="s">
        <v>33</v>
      </c>
      <c r="B16" s="7" t="s">
        <v>47</v>
      </c>
      <c r="C16" s="44">
        <v>770000</v>
      </c>
      <c r="D16" s="11">
        <v>795000</v>
      </c>
      <c r="E16" s="11">
        <v>800000</v>
      </c>
    </row>
    <row r="17" spans="1:5" ht="16.5" thickBot="1" x14ac:dyDescent="0.3">
      <c r="A17" s="6" t="s">
        <v>81</v>
      </c>
      <c r="B17" s="9" t="s">
        <v>16</v>
      </c>
      <c r="C17" s="13">
        <f>SUM(C18+C20)</f>
        <v>1070000</v>
      </c>
      <c r="D17" s="13">
        <f>D19+D21</f>
        <v>1090000</v>
      </c>
      <c r="E17" s="13">
        <f>E19+E21</f>
        <v>1130000</v>
      </c>
    </row>
    <row r="18" spans="1:5" ht="16.5" thickBot="1" x14ac:dyDescent="0.3">
      <c r="A18" s="30" t="s">
        <v>80</v>
      </c>
      <c r="B18" s="31" t="s">
        <v>50</v>
      </c>
      <c r="C18" s="26">
        <f>SUM(C19)</f>
        <v>310000</v>
      </c>
      <c r="D18" s="15">
        <f>SUM(D19)</f>
        <v>320000</v>
      </c>
      <c r="E18" s="15">
        <v>270000</v>
      </c>
    </row>
    <row r="19" spans="1:5" ht="63.75" thickBot="1" x14ac:dyDescent="0.3">
      <c r="A19" s="30" t="s">
        <v>31</v>
      </c>
      <c r="B19" s="31" t="s">
        <v>45</v>
      </c>
      <c r="C19" s="26">
        <v>310000</v>
      </c>
      <c r="D19" s="15">
        <v>320000</v>
      </c>
      <c r="E19" s="15">
        <v>350000</v>
      </c>
    </row>
    <row r="20" spans="1:5" ht="16.5" thickBot="1" x14ac:dyDescent="0.3">
      <c r="A20" s="30" t="s">
        <v>82</v>
      </c>
      <c r="B20" s="31" t="s">
        <v>83</v>
      </c>
      <c r="C20" s="26">
        <f>SUM(C21)</f>
        <v>760000</v>
      </c>
      <c r="D20" s="15">
        <f>SUM(D21)</f>
        <v>770000</v>
      </c>
      <c r="E20" s="15">
        <f>SUM(E21)</f>
        <v>780000</v>
      </c>
    </row>
    <row r="21" spans="1:5" ht="63.75" thickBot="1" x14ac:dyDescent="0.3">
      <c r="A21" s="6" t="s">
        <v>32</v>
      </c>
      <c r="B21" s="7" t="s">
        <v>46</v>
      </c>
      <c r="C21" s="25">
        <v>760000</v>
      </c>
      <c r="D21" s="13">
        <v>770000</v>
      </c>
      <c r="E21" s="13">
        <v>780000</v>
      </c>
    </row>
    <row r="22" spans="1:5" ht="87" customHeight="1" thickBot="1" x14ac:dyDescent="0.3">
      <c r="A22" s="1" t="s">
        <v>17</v>
      </c>
      <c r="B22" s="2" t="s">
        <v>18</v>
      </c>
      <c r="C22" s="32">
        <f t="shared" ref="C22:E23" si="1">SUM(C23)</f>
        <v>11460</v>
      </c>
      <c r="D22" s="33">
        <f t="shared" si="1"/>
        <v>11460</v>
      </c>
      <c r="E22" s="32">
        <f t="shared" si="1"/>
        <v>11460</v>
      </c>
    </row>
    <row r="23" spans="1:5" ht="102.75" customHeight="1" thickBot="1" x14ac:dyDescent="0.3">
      <c r="A23" s="1" t="s">
        <v>52</v>
      </c>
      <c r="B23" s="61" t="s">
        <v>51</v>
      </c>
      <c r="C23" s="21">
        <f t="shared" si="1"/>
        <v>11460</v>
      </c>
      <c r="D23" s="13">
        <f t="shared" si="1"/>
        <v>11460</v>
      </c>
      <c r="E23" s="13">
        <f t="shared" si="1"/>
        <v>11460</v>
      </c>
    </row>
    <row r="24" spans="1:5" ht="128.25" customHeight="1" thickBot="1" x14ac:dyDescent="0.3">
      <c r="A24" s="62" t="s">
        <v>68</v>
      </c>
      <c r="B24" s="62" t="s">
        <v>69</v>
      </c>
      <c r="C24" s="60">
        <f>SUM(C25)</f>
        <v>11460</v>
      </c>
      <c r="D24" s="13">
        <v>11460</v>
      </c>
      <c r="E24" s="13">
        <v>11460</v>
      </c>
    </row>
    <row r="25" spans="1:5" ht="111.75" customHeight="1" thickBot="1" x14ac:dyDescent="0.3">
      <c r="A25" s="45" t="s">
        <v>34</v>
      </c>
      <c r="B25" s="4" t="s">
        <v>35</v>
      </c>
      <c r="C25" s="13">
        <v>11460</v>
      </c>
      <c r="D25" s="12">
        <v>11460</v>
      </c>
      <c r="E25" s="11">
        <v>11460</v>
      </c>
    </row>
    <row r="26" spans="1:5" ht="39.75" customHeight="1" thickBot="1" x14ac:dyDescent="0.3">
      <c r="A26" s="46" t="s">
        <v>24</v>
      </c>
      <c r="B26" s="47" t="s">
        <v>25</v>
      </c>
      <c r="C26" s="48">
        <f>SUM(C27+C30)</f>
        <v>265660.51</v>
      </c>
      <c r="D26" s="48">
        <f>D29</f>
        <v>30000</v>
      </c>
      <c r="E26" s="48">
        <f>E29</f>
        <v>30000</v>
      </c>
    </row>
    <row r="27" spans="1:5" ht="43.5" customHeight="1" thickBot="1" x14ac:dyDescent="0.3">
      <c r="A27" s="56" t="s">
        <v>55</v>
      </c>
      <c r="B27" s="47" t="s">
        <v>56</v>
      </c>
      <c r="C27" s="48">
        <f>SUM(C28)</f>
        <v>30000</v>
      </c>
      <c r="D27" s="57">
        <v>30000</v>
      </c>
      <c r="E27" s="48">
        <v>30000</v>
      </c>
    </row>
    <row r="28" spans="1:5" ht="39.75" customHeight="1" thickBot="1" x14ac:dyDescent="0.3">
      <c r="A28" s="56" t="s">
        <v>53</v>
      </c>
      <c r="B28" s="47" t="s">
        <v>54</v>
      </c>
      <c r="C28" s="48">
        <f>SUM(C29)</f>
        <v>30000</v>
      </c>
      <c r="D28" s="57">
        <v>30000</v>
      </c>
      <c r="E28" s="48">
        <v>30000</v>
      </c>
    </row>
    <row r="29" spans="1:5" ht="78" customHeight="1" thickBot="1" x14ac:dyDescent="0.3">
      <c r="A29" s="49" t="s">
        <v>36</v>
      </c>
      <c r="B29" s="50" t="s">
        <v>37</v>
      </c>
      <c r="C29" s="13">
        <v>30000</v>
      </c>
      <c r="D29" s="25">
        <v>30000</v>
      </c>
      <c r="E29" s="13">
        <v>30000</v>
      </c>
    </row>
    <row r="30" spans="1:5" ht="33.75" customHeight="1" thickBot="1" x14ac:dyDescent="0.3">
      <c r="A30" s="8" t="s">
        <v>90</v>
      </c>
      <c r="B30" s="8" t="s">
        <v>88</v>
      </c>
      <c r="C30" s="14">
        <f>SUM(C31)</f>
        <v>235660.51</v>
      </c>
      <c r="D30" s="42">
        <v>0</v>
      </c>
      <c r="E30" s="14">
        <v>0</v>
      </c>
    </row>
    <row r="31" spans="1:5" ht="47.25" customHeight="1" thickBot="1" x14ac:dyDescent="0.3">
      <c r="A31" s="43" t="s">
        <v>91</v>
      </c>
      <c r="B31" s="31" t="s">
        <v>89</v>
      </c>
      <c r="C31" s="15">
        <f>SUM(C32)</f>
        <v>235660.51</v>
      </c>
      <c r="D31" s="12">
        <v>0</v>
      </c>
      <c r="E31" s="13">
        <v>0</v>
      </c>
    </row>
    <row r="32" spans="1:5" ht="47.25" customHeight="1" thickBot="1" x14ac:dyDescent="0.3">
      <c r="A32" s="43" t="s">
        <v>93</v>
      </c>
      <c r="B32" s="31" t="s">
        <v>92</v>
      </c>
      <c r="C32" s="15">
        <v>235660.51</v>
      </c>
      <c r="D32" s="13">
        <v>0</v>
      </c>
      <c r="E32" s="11">
        <v>0</v>
      </c>
    </row>
    <row r="33" spans="1:5" ht="30.75" customHeight="1" thickBot="1" x14ac:dyDescent="0.3">
      <c r="A33" s="51" t="s">
        <v>29</v>
      </c>
      <c r="B33" s="9" t="s">
        <v>30</v>
      </c>
      <c r="C33" s="14">
        <f>C35</f>
        <v>4800</v>
      </c>
      <c r="D33" s="14">
        <f>D35</f>
        <v>4800</v>
      </c>
      <c r="E33" s="14">
        <f>E35</f>
        <v>4800</v>
      </c>
    </row>
    <row r="34" spans="1:5" ht="24" customHeight="1" thickBot="1" x14ac:dyDescent="0.3">
      <c r="A34" s="58" t="s">
        <v>57</v>
      </c>
      <c r="B34" s="2" t="s">
        <v>58</v>
      </c>
      <c r="C34" s="48">
        <v>4800</v>
      </c>
      <c r="D34" s="57">
        <v>4800</v>
      </c>
      <c r="E34" s="48">
        <v>4800</v>
      </c>
    </row>
    <row r="35" spans="1:5" ht="47.25" customHeight="1" thickBot="1" x14ac:dyDescent="0.3">
      <c r="A35" s="52" t="s">
        <v>77</v>
      </c>
      <c r="B35" s="4" t="s">
        <v>38</v>
      </c>
      <c r="C35" s="15">
        <v>4800</v>
      </c>
      <c r="D35" s="26">
        <v>4800</v>
      </c>
      <c r="E35" s="15">
        <v>4800</v>
      </c>
    </row>
    <row r="36" spans="1:5" ht="16.5" thickBot="1" x14ac:dyDescent="0.3">
      <c r="A36" s="8" t="s">
        <v>19</v>
      </c>
      <c r="B36" s="9" t="s">
        <v>20</v>
      </c>
      <c r="C36" s="14">
        <f>C37</f>
        <v>15514903.210000001</v>
      </c>
      <c r="D36" s="14">
        <f>D37</f>
        <v>9698100</v>
      </c>
      <c r="E36" s="14">
        <f>E37</f>
        <v>9699080</v>
      </c>
    </row>
    <row r="37" spans="1:5" ht="73.5" customHeight="1" thickBot="1" x14ac:dyDescent="0.3">
      <c r="A37" s="8" t="s">
        <v>21</v>
      </c>
      <c r="B37" s="9" t="s">
        <v>22</v>
      </c>
      <c r="C37" s="53">
        <f>C38+C43+C46+C48</f>
        <v>15514903.210000001</v>
      </c>
      <c r="D37" s="53">
        <f>D38+D44+D46</f>
        <v>9698100</v>
      </c>
      <c r="E37" s="53">
        <f>E38+E46</f>
        <v>9699080</v>
      </c>
    </row>
    <row r="38" spans="1:5" ht="33.75" customHeight="1" thickBot="1" x14ac:dyDescent="0.3">
      <c r="A38" s="1" t="s">
        <v>61</v>
      </c>
      <c r="B38" s="2" t="s">
        <v>26</v>
      </c>
      <c r="C38" s="28">
        <f>C39+C41</f>
        <v>11411275.17</v>
      </c>
      <c r="D38" s="14">
        <f>D42</f>
        <v>9396600</v>
      </c>
      <c r="E38" s="14">
        <f>E42</f>
        <v>9386900</v>
      </c>
    </row>
    <row r="39" spans="1:5" ht="42" customHeight="1" thickBot="1" x14ac:dyDescent="0.3">
      <c r="A39" s="1" t="s">
        <v>78</v>
      </c>
      <c r="B39" s="2" t="s">
        <v>62</v>
      </c>
      <c r="C39" s="28">
        <v>774075.17</v>
      </c>
      <c r="D39" s="14">
        <v>0</v>
      </c>
      <c r="E39" s="14">
        <v>0</v>
      </c>
    </row>
    <row r="40" spans="1:5" ht="53.25" customHeight="1" thickBot="1" x14ac:dyDescent="0.3">
      <c r="A40" s="3" t="s">
        <v>60</v>
      </c>
      <c r="B40" s="4" t="s">
        <v>44</v>
      </c>
      <c r="C40" s="25">
        <v>774075.17</v>
      </c>
      <c r="D40" s="13">
        <v>0</v>
      </c>
      <c r="E40" s="13">
        <v>0</v>
      </c>
    </row>
    <row r="41" spans="1:5" ht="36" customHeight="1" thickBot="1" x14ac:dyDescent="0.3">
      <c r="A41" s="1" t="s">
        <v>79</v>
      </c>
      <c r="B41" s="2" t="s">
        <v>63</v>
      </c>
      <c r="C41" s="28">
        <f>SUM(C42)</f>
        <v>10637200</v>
      </c>
      <c r="D41" s="14">
        <f>SUM(D42)</f>
        <v>9396600</v>
      </c>
      <c r="E41" s="14">
        <f>SUM(E42)</f>
        <v>9386900</v>
      </c>
    </row>
    <row r="42" spans="1:5" ht="47.25" customHeight="1" thickBot="1" x14ac:dyDescent="0.3">
      <c r="A42" s="3" t="s">
        <v>59</v>
      </c>
      <c r="B42" s="6" t="s">
        <v>43</v>
      </c>
      <c r="C42" s="25">
        <v>10637200</v>
      </c>
      <c r="D42" s="13">
        <v>9396600</v>
      </c>
      <c r="E42" s="13">
        <v>9386900</v>
      </c>
    </row>
    <row r="43" spans="1:5" ht="48" customHeight="1" thickBot="1" x14ac:dyDescent="0.3">
      <c r="A43" s="63" t="s">
        <v>96</v>
      </c>
      <c r="B43" s="5" t="s">
        <v>95</v>
      </c>
      <c r="C43" s="57">
        <f>SUM(C44)</f>
        <v>1023034</v>
      </c>
      <c r="D43" s="48">
        <v>0</v>
      </c>
      <c r="E43" s="48">
        <v>0</v>
      </c>
    </row>
    <row r="44" spans="1:5" ht="18.75" customHeight="1" thickBot="1" x14ac:dyDescent="0.3">
      <c r="A44" s="34" t="s">
        <v>94</v>
      </c>
      <c r="B44" s="8" t="s">
        <v>39</v>
      </c>
      <c r="C44" s="48">
        <f>SUM(C45)</f>
        <v>1023034</v>
      </c>
      <c r="D44" s="48">
        <f>D45</f>
        <v>0</v>
      </c>
      <c r="E44" s="48">
        <f>E45</f>
        <v>0</v>
      </c>
    </row>
    <row r="45" spans="1:5" ht="90.75" customHeight="1" thickBot="1" x14ac:dyDescent="0.3">
      <c r="A45" s="59" t="s">
        <v>64</v>
      </c>
      <c r="B45" s="7" t="s">
        <v>40</v>
      </c>
      <c r="C45" s="25">
        <v>1023034</v>
      </c>
      <c r="D45" s="13">
        <v>0</v>
      </c>
      <c r="E45" s="13">
        <v>0</v>
      </c>
    </row>
    <row r="46" spans="1:5" ht="39" customHeight="1" thickBot="1" x14ac:dyDescent="0.3">
      <c r="A46" s="8" t="s">
        <v>65</v>
      </c>
      <c r="B46" s="8" t="s">
        <v>27</v>
      </c>
      <c r="C46" s="28">
        <f>SUM(C47)</f>
        <v>288600</v>
      </c>
      <c r="D46" s="14">
        <f>SUM(D47)</f>
        <v>301500</v>
      </c>
      <c r="E46" s="14">
        <f>SUM(E47)</f>
        <v>312180</v>
      </c>
    </row>
    <row r="47" spans="1:5" ht="69" customHeight="1" thickBot="1" x14ac:dyDescent="0.3">
      <c r="A47" s="3" t="s">
        <v>67</v>
      </c>
      <c r="B47" s="35" t="s">
        <v>87</v>
      </c>
      <c r="C47" s="25">
        <v>288600</v>
      </c>
      <c r="D47" s="13">
        <v>301500</v>
      </c>
      <c r="E47" s="13">
        <v>312180</v>
      </c>
    </row>
    <row r="48" spans="1:5" ht="24.75" customHeight="1" thickBot="1" x14ac:dyDescent="0.3">
      <c r="A48" s="1" t="s">
        <v>66</v>
      </c>
      <c r="B48" s="41" t="s">
        <v>41</v>
      </c>
      <c r="C48" s="14">
        <f>C49</f>
        <v>2791994.04</v>
      </c>
      <c r="D48" s="28">
        <f>D49</f>
        <v>0</v>
      </c>
      <c r="E48" s="14">
        <f>E49</f>
        <v>0</v>
      </c>
    </row>
    <row r="49" spans="1:5" ht="45" customHeight="1" thickBot="1" x14ac:dyDescent="0.3">
      <c r="A49" s="3" t="s">
        <v>75</v>
      </c>
      <c r="B49" s="10" t="s">
        <v>42</v>
      </c>
      <c r="C49" s="13">
        <v>2791994.04</v>
      </c>
      <c r="D49" s="25">
        <v>0</v>
      </c>
      <c r="E49" s="13">
        <v>0</v>
      </c>
    </row>
    <row r="50" spans="1:5" ht="16.5" thickBot="1" x14ac:dyDescent="0.3">
      <c r="A50" s="1" t="s">
        <v>23</v>
      </c>
      <c r="B50" s="2"/>
      <c r="C50" s="16">
        <f>C5+C36</f>
        <v>17926323.719999999</v>
      </c>
      <c r="D50" s="27">
        <f>D5+D36</f>
        <v>11924860</v>
      </c>
      <c r="E50" s="16">
        <f>E5+E36</f>
        <v>11984340</v>
      </c>
    </row>
    <row r="51" spans="1:5" ht="15.75" x14ac:dyDescent="0.25">
      <c r="A51" s="22"/>
    </row>
    <row r="52" spans="1:5" x14ac:dyDescent="0.25">
      <c r="C52" s="23"/>
      <c r="D52" s="23"/>
      <c r="E52" s="23"/>
    </row>
    <row r="55" spans="1:5" x14ac:dyDescent="0.25">
      <c r="C55" s="23"/>
      <c r="D55" s="23"/>
      <c r="E55" s="23"/>
    </row>
    <row r="57" spans="1:5" x14ac:dyDescent="0.25">
      <c r="C57" s="23"/>
      <c r="D57" s="23"/>
      <c r="E57" s="23"/>
    </row>
  </sheetData>
  <mergeCells count="3">
    <mergeCell ref="D3:E3"/>
    <mergeCell ref="A2:E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2022-12-22T05:48:11Z</dcterms:modified>
</cp:coreProperties>
</file>