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04.840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проект!$A$1:$C$109</definedName>
    <definedName name="_xlnm.Print_Area" localSheetId="0">проект!$A$1:$F$112</definedName>
  </definedNames>
  <calcPr calcId="152511"/>
</workbook>
</file>

<file path=xl/calcChain.xml><?xml version="1.0" encoding="utf-8"?>
<calcChain xmlns="http://schemas.openxmlformats.org/spreadsheetml/2006/main">
  <c r="D68" i="53" l="1"/>
  <c r="D74" i="53" l="1"/>
  <c r="D72" i="53" l="1"/>
  <c r="D71" i="53" s="1"/>
  <c r="D46" i="53" l="1"/>
  <c r="D80" i="53" l="1"/>
  <c r="F37" i="53" l="1"/>
  <c r="E37" i="53"/>
  <c r="D37" i="53"/>
  <c r="E68" i="53" l="1"/>
  <c r="E67" i="53" s="1"/>
  <c r="E62" i="53" s="1"/>
  <c r="D28" i="53"/>
  <c r="F108" i="53" l="1"/>
  <c r="E108" i="53"/>
  <c r="D108" i="53"/>
  <c r="D59" i="53"/>
  <c r="D58" i="53" l="1"/>
  <c r="F26" i="53" l="1"/>
  <c r="E26" i="53"/>
  <c r="F80" i="53" l="1"/>
  <c r="E80" i="53"/>
  <c r="D79" i="53"/>
  <c r="D88" i="53"/>
  <c r="D102" i="53" l="1"/>
  <c r="E93" i="53" l="1"/>
  <c r="F93" i="53"/>
  <c r="D93" i="53"/>
  <c r="F92" i="53" l="1"/>
  <c r="E92" i="53"/>
  <c r="D92" i="53"/>
  <c r="F65" i="53" l="1"/>
  <c r="F64" i="53" s="1"/>
  <c r="E65" i="53"/>
  <c r="E64" i="53" s="1"/>
  <c r="D26" i="53"/>
  <c r="D67" i="53"/>
  <c r="F68" i="53"/>
  <c r="F67" i="53" s="1"/>
  <c r="F62" i="53" s="1"/>
  <c r="D65" i="53"/>
  <c r="D64" i="53" s="1"/>
  <c r="E79" i="53"/>
  <c r="F48" i="53"/>
  <c r="E48" i="53"/>
  <c r="D62" i="53" l="1"/>
  <c r="D25" i="53"/>
  <c r="F50" i="53" l="1"/>
  <c r="E50" i="53"/>
  <c r="D50" i="53" l="1"/>
  <c r="D49" i="53" s="1"/>
  <c r="D48" i="53" s="1"/>
  <c r="D87" i="53" l="1"/>
  <c r="D76" i="53" s="1"/>
  <c r="F79" i="53" l="1"/>
  <c r="F87" i="53" l="1"/>
  <c r="F76" i="53" s="1"/>
  <c r="E87" i="53"/>
  <c r="E76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12" i="53"/>
  <c r="E4" i="53"/>
  <c r="F4" i="53"/>
  <c r="F112" i="53" l="1"/>
  <c r="E112" i="53"/>
</calcChain>
</file>

<file path=xl/sharedStrings.xml><?xml version="1.0" encoding="utf-8"?>
<sst xmlns="http://schemas.openxmlformats.org/spreadsheetml/2006/main" count="201" uniqueCount="160">
  <si>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</si>
  <si>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</si>
  <si>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</si>
  <si>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</si>
  <si>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</si>
  <si>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</si>
  <si>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</si>
  <si>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</si>
  <si>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</si>
  <si>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</si>
  <si>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</si>
  <si>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</si>
  <si>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</si>
  <si>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</si>
  <si>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</si>
  <si>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</si>
  <si>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</si>
  <si>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</si>
  <si>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</si>
  <si>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</si>
  <si>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</si>
  <si>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</si>
  <si>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</si>
  <si>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</si>
  <si>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</si>
  <si>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</si>
  <si>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</si>
  <si>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</si>
  <si>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</si>
  <si>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</si>
  <si>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</si>
  <si>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</si>
  <si>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</si>
  <si>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</si>
  <si>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</si>
  <si>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</si>
  <si>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</si>
  <si>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</si>
  <si>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</si>
  <si>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</si>
  <si>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</si>
  <si>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</si>
  <si>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</si>
  <si>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</si>
  <si>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</si>
  <si>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</si>
  <si>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</si>
  <si>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</si>
  <si>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</si>
  <si>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</si>
  <si>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</si>
  <si>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</si>
  <si>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</si>
  <si>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</si>
  <si>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</si>
  <si>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</si>
  <si>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</si>
  <si>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</si>
  <si>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</si>
  <si>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</si>
  <si>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</si>
  <si>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</si>
  <si>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</si>
  <si>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</si>
  <si>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</si>
  <si>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</si>
  <si>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</si>
  <si>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</si>
  <si>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</si>
  <si>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</si>
  <si>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</si>
  <si>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</si>
  <si>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</si>
  <si>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</si>
  <si>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</si>
  <si>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</si>
  <si>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</si>
  <si>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</si>
  <si>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</si>
  <si>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</si>
  <si>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</si>
  <si>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</si>
  <si>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</si>
  <si>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</si>
  <si>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</si>
  <si>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</si>
  <si>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</si>
  <si>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</si>
  <si>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</si>
  <si>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</si>
  <si>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</si>
  <si>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</si>
  <si>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</si>
  <si>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</si>
  <si>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</si>
  <si>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</si>
  <si>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</si>
  <si>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</si>
  <si>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</si>
  <si>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</si>
  <si>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</si>
  <si>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</si>
  <si>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</si>
  <si>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</si>
  <si>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</si>
  <si>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</si>
  <si>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</si>
  <si>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</si>
  <si>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</si>
  <si>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</si>
  <si>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</si>
  <si>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</si>
  <si>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</si>
  <si>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</si>
  <si>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</si>
  <si>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</si>
  <si>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</si>
  <si>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</si>
  <si>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</si>
  <si>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</si>
  <si>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</si>
  <si>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</si>
  <si>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</si>
  <si>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</si>
  <si>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</si>
  <si>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</si>
  <si>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</si>
  <si>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</si>
  <si>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</si>
  <si>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</si>
  <si>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</si>
  <si>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</si>
  <si>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</si>
  <si>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S1980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</si>
  <si>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</si>
  <si>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</si>
  <si>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</si>
  <si>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</si>
  <si>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Региональный проект "Формирование комфортной городской среды"</t>
  </si>
  <si>
    <t>06 4 F2 00000</t>
  </si>
  <si>
    <t>Подпрограмма "Благоустройство общественной территории Ингарского сельского поселения в 2023-2025 г.г."</t>
  </si>
  <si>
    <t>06 4 00 00000</t>
  </si>
  <si>
    <t>06 4 F2 S5101</t>
  </si>
  <si>
    <t xml:space="preserve"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
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</si>
  <si>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</si>
  <si>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Строительный контроль при проведении работ (Закупка товаров, работ и услуг для обеспечения государственных (муниципальных) нужд)</t>
  </si>
  <si>
    <t xml:space="preserve">06 4 01 20410 </t>
  </si>
  <si>
    <t>06 4 01 00000</t>
  </si>
  <si>
    <t>Основное  мероприятие "Обеспечение мероприятий  по  развитию территории Ингарского сельского поселения"
"</t>
  </si>
  <si>
    <t>Подпрограмма " Организация и проведение культурно досуговых мероприятий"</t>
  </si>
  <si>
    <t>Мероприятия по публикации нормативных правовых актов муниципального образования(Закупка товаров, работ и услуг для обеспечения государственных (муниципальных) нужд)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</si>
  <si>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</si>
  <si>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(Закупка товаров, работ и услуг для обеспечения государственных (муниципальных) нужд)</t>
  </si>
  <si>
    <t>Глава местной администрации сельского поселения (Закупка товаров, работ и услуг для обеспечения государственных (муниципальных) нужд)</t>
  </si>
  <si>
    <t>40 9 00 10100</t>
  </si>
  <si>
    <t>Подпрограмма "Информационная открытость и информатизация органа местного самоуправления Ингарского сельского поселения"</t>
  </si>
  <si>
    <t>Основное мероприятие "Мероприятия по благоустройству Ингарского сельского поселения"</t>
  </si>
  <si>
    <t>Благоустройство</t>
  </si>
  <si>
    <t>06 3 01 S2000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</si>
  <si>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26.12.2023№36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</si>
</sst>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51" fillId="0" borderId="11" xfId="0" applyFont="1" applyFill="1" applyBorder="1" applyAlignment="1">
      <alignment horizontal="justify" vertical="top" wrapText="1"/>
    </xf>
    <xf numFmtId="0" fontId="49" fillId="48" borderId="11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8"/>
  <sheetViews>
    <sheetView tabSelected="1" view="pageBreakPreview" zoomScale="67" zoomScaleNormal="65" zoomScaleSheetLayoutView="67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7" t="s">
        <v>159</v>
      </c>
      <c r="B1" s="97"/>
      <c r="C1" s="97"/>
      <c r="D1" s="97"/>
      <c r="E1" s="97"/>
      <c r="F1" s="97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126</v>
      </c>
      <c r="B4" s="24" t="s">
        <v>46</v>
      </c>
      <c r="C4" s="39"/>
      <c r="D4" s="25">
        <f>SUM(D25+D39)</f>
        <v>460148.4</v>
      </c>
      <c r="E4" s="25">
        <f>SUM(E25+E39)</f>
        <v>427000</v>
      </c>
      <c r="F4" s="25">
        <f>SUM(F25+F39)</f>
        <v>427000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29.25" customHeight="1" x14ac:dyDescent="0.3">
      <c r="A25" s="90" t="s">
        <v>64</v>
      </c>
      <c r="B25" s="29" t="s">
        <v>66</v>
      </c>
      <c r="C25" s="29"/>
      <c r="D25" s="40">
        <f>SUM(D26+D28+D37)</f>
        <v>40148.400000000001</v>
      </c>
      <c r="E25" s="40">
        <f>SUM(E26+E28+E37)</f>
        <v>27000</v>
      </c>
      <c r="F25" s="40">
        <f>SUM(F26+F28+F37)</f>
        <v>27000</v>
      </c>
    </row>
    <row r="26" spans="1:242" s="66" customFormat="1" ht="39.75" customHeight="1" x14ac:dyDescent="0.3">
      <c r="A26" s="91" t="s">
        <v>65</v>
      </c>
      <c r="B26" s="76" t="s">
        <v>114</v>
      </c>
      <c r="C26" s="76"/>
      <c r="D26" s="79">
        <f>SUM(D27)</f>
        <v>9608.4</v>
      </c>
      <c r="E26" s="79">
        <f>SUM(E27)</f>
        <v>7000</v>
      </c>
      <c r="F26" s="79">
        <f>SUM(F27)</f>
        <v>7000</v>
      </c>
    </row>
    <row r="27" spans="1:242" s="3" customFormat="1" ht="62.25" customHeight="1" x14ac:dyDescent="0.3">
      <c r="A27" s="92" t="s">
        <v>105</v>
      </c>
      <c r="B27" s="29" t="s">
        <v>67</v>
      </c>
      <c r="C27" s="29" t="s">
        <v>8</v>
      </c>
      <c r="D27" s="40">
        <v>9608.4</v>
      </c>
      <c r="E27" s="40">
        <v>7000</v>
      </c>
      <c r="F27" s="40">
        <v>7000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24.75" customHeight="1" x14ac:dyDescent="0.3">
      <c r="A28" s="91" t="s">
        <v>30</v>
      </c>
      <c r="B28" s="76" t="s">
        <v>118</v>
      </c>
      <c r="C28" s="76"/>
      <c r="D28" s="79">
        <f>SUM(D36)</f>
        <v>8820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68</v>
      </c>
      <c r="C36" s="29" t="s">
        <v>29</v>
      </c>
      <c r="D36" s="40">
        <v>8820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117</v>
      </c>
      <c r="C37" s="76"/>
      <c r="D37" s="79">
        <f>SUM(D38)</f>
        <v>21720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43</v>
      </c>
      <c r="B38" s="26" t="s">
        <v>69</v>
      </c>
      <c r="C38" s="26" t="s">
        <v>8</v>
      </c>
      <c r="D38" s="30">
        <v>21720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155</v>
      </c>
      <c r="B39" s="54" t="s">
        <v>47</v>
      </c>
      <c r="C39" s="54"/>
      <c r="D39" s="42">
        <f>SUM(D40+D46)</f>
        <v>420000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96</v>
      </c>
      <c r="B40" s="85" t="s">
        <v>116</v>
      </c>
      <c r="C40" s="85"/>
      <c r="D40" s="86">
        <f t="shared" ref="D40:F40" si="0">D41</f>
        <v>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150</v>
      </c>
      <c r="B41" s="54" t="s">
        <v>70</v>
      </c>
      <c r="C41" s="54" t="s">
        <v>8</v>
      </c>
      <c r="D41" s="42">
        <v>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123</v>
      </c>
      <c r="B46" s="85" t="s">
        <v>71</v>
      </c>
      <c r="C46" s="85"/>
      <c r="D46" s="86">
        <f>SUM(D47)</f>
        <v>420000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122</v>
      </c>
      <c r="B47" s="36" t="s">
        <v>72</v>
      </c>
      <c r="C47" s="36" t="s">
        <v>8</v>
      </c>
      <c r="D47" s="37">
        <v>420000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48</v>
      </c>
      <c r="B48" s="46" t="s">
        <v>50</v>
      </c>
      <c r="C48" s="46"/>
      <c r="D48" s="47">
        <f>SUM(D49)</f>
        <v>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49</v>
      </c>
      <c r="B49" s="54" t="s">
        <v>51</v>
      </c>
      <c r="C49" s="54"/>
      <c r="D49" s="42">
        <f>SUM(D50)</f>
        <v>0</v>
      </c>
      <c r="E49" s="42">
        <v>10000</v>
      </c>
      <c r="F49" s="42">
        <v>10000</v>
      </c>
    </row>
    <row r="50" spans="1:242" s="66" customFormat="1" ht="30" customHeight="1" x14ac:dyDescent="0.3">
      <c r="A50" s="78" t="s">
        <v>45</v>
      </c>
      <c r="B50" s="76" t="s">
        <v>115</v>
      </c>
      <c r="C50" s="76"/>
      <c r="D50" s="89">
        <f>SUM(D55+D56)</f>
        <v>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38.25" customHeight="1" x14ac:dyDescent="0.3">
      <c r="A55" s="32" t="s">
        <v>33</v>
      </c>
      <c r="B55" s="26" t="s">
        <v>52</v>
      </c>
      <c r="C55" s="26" t="s">
        <v>8</v>
      </c>
      <c r="D55" s="30">
        <v>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37.5" customHeight="1" x14ac:dyDescent="0.3">
      <c r="A56" s="32" t="s">
        <v>44</v>
      </c>
      <c r="B56" s="26" t="s">
        <v>53</v>
      </c>
      <c r="C56" s="26" t="s">
        <v>8</v>
      </c>
      <c r="D56" s="30">
        <v>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120</v>
      </c>
      <c r="B57" s="24" t="s">
        <v>55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121</v>
      </c>
      <c r="B58" s="71" t="s">
        <v>56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34</v>
      </c>
      <c r="B59" s="76" t="s">
        <v>57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119</v>
      </c>
      <c r="B60" s="26" t="s">
        <v>83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124</v>
      </c>
      <c r="B61" s="26" t="s">
        <v>125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128</v>
      </c>
      <c r="B62" s="24" t="s">
        <v>58</v>
      </c>
      <c r="C62" s="39"/>
      <c r="D62" s="25">
        <f>SUM(D64+D67+D71)</f>
        <v>4305274.67</v>
      </c>
      <c r="E62" s="25">
        <f>SUM(E64+E67)</f>
        <v>1192450.8400000001</v>
      </c>
      <c r="F62" s="25">
        <f>SUM(F64+F67)</f>
        <v>1117215.3899999999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127</v>
      </c>
      <c r="B64" s="29" t="s">
        <v>59</v>
      </c>
      <c r="C64" s="29"/>
      <c r="D64" s="40">
        <f>SUM(D65)</f>
        <v>1835110.91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35</v>
      </c>
      <c r="B65" s="76" t="s">
        <v>60</v>
      </c>
      <c r="C65" s="81"/>
      <c r="D65" s="79">
        <f>SUM(D66)</f>
        <v>1835110.91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36</v>
      </c>
      <c r="B66" s="45" t="s">
        <v>77</v>
      </c>
      <c r="C66" s="83" t="s">
        <v>8</v>
      </c>
      <c r="D66" s="41">
        <v>1835110.91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129</v>
      </c>
      <c r="B67" s="29" t="s">
        <v>78</v>
      </c>
      <c r="C67" s="87"/>
      <c r="D67" s="40">
        <f>SUM(D68)</f>
        <v>1467671.09</v>
      </c>
      <c r="E67" s="40">
        <f>SUM(E68)</f>
        <v>238469.1</v>
      </c>
      <c r="F67" s="40">
        <f t="shared" ref="F67:F68" si="3">SUM(F68)</f>
        <v>163233.65</v>
      </c>
      <c r="H67" s="64"/>
    </row>
    <row r="68" spans="1:242" s="66" customFormat="1" ht="27.75" customHeight="1" x14ac:dyDescent="0.3">
      <c r="A68" s="78" t="s">
        <v>156</v>
      </c>
      <c r="B68" s="76" t="s">
        <v>79</v>
      </c>
      <c r="C68" s="81"/>
      <c r="D68" s="79">
        <f>SUM(D69+D70)</f>
        <v>1467671.09</v>
      </c>
      <c r="E68" s="79">
        <f>SUM(E69)</f>
        <v>238469.1</v>
      </c>
      <c r="F68" s="79">
        <f t="shared" si="3"/>
        <v>163233.65</v>
      </c>
      <c r="H68" s="67"/>
    </row>
    <row r="69" spans="1:242" s="3" customFormat="1" ht="51.75" customHeight="1" x14ac:dyDescent="0.3">
      <c r="A69" s="34" t="s">
        <v>37</v>
      </c>
      <c r="B69" s="33" t="s">
        <v>80</v>
      </c>
      <c r="C69" s="33" t="s">
        <v>8</v>
      </c>
      <c r="D69" s="43">
        <v>912115.53</v>
      </c>
      <c r="E69" s="43">
        <v>238469.1</v>
      </c>
      <c r="F69" s="43">
        <v>163233.65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27" customHeight="1" x14ac:dyDescent="0.3">
      <c r="A70" s="34" t="s">
        <v>157</v>
      </c>
      <c r="B70" s="33" t="s">
        <v>158</v>
      </c>
      <c r="C70" s="33" t="s">
        <v>8</v>
      </c>
      <c r="D70" s="43">
        <v>555555.56000000006</v>
      </c>
      <c r="E70" s="43">
        <v>0</v>
      </c>
      <c r="F70" s="43">
        <v>0</v>
      </c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51.75" customHeight="1" x14ac:dyDescent="0.3">
      <c r="A71" s="95" t="s">
        <v>140</v>
      </c>
      <c r="B71" s="33" t="s">
        <v>141</v>
      </c>
      <c r="C71" s="33"/>
      <c r="D71" s="43">
        <f>SUM(D72+D74)</f>
        <v>1002492.67</v>
      </c>
      <c r="E71" s="43"/>
      <c r="F71" s="43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26.25" customHeight="1" x14ac:dyDescent="0.3">
      <c r="A72" s="96" t="s">
        <v>138</v>
      </c>
      <c r="B72" s="45" t="s">
        <v>139</v>
      </c>
      <c r="C72" s="45"/>
      <c r="D72" s="43">
        <f>SUM(D73)</f>
        <v>979988.24</v>
      </c>
      <c r="E72" s="43">
        <v>0</v>
      </c>
      <c r="F72" s="43">
        <v>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7.5" customHeight="1" x14ac:dyDescent="0.3">
      <c r="A73" s="50" t="s">
        <v>143</v>
      </c>
      <c r="B73" s="51" t="s">
        <v>142</v>
      </c>
      <c r="C73" s="51" t="s">
        <v>8</v>
      </c>
      <c r="D73" s="52">
        <v>979988.24</v>
      </c>
      <c r="E73" s="52">
        <v>0</v>
      </c>
      <c r="F73" s="52">
        <v>0</v>
      </c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47.25" customHeight="1" x14ac:dyDescent="0.3">
      <c r="A74" s="78" t="s">
        <v>148</v>
      </c>
      <c r="B74" s="29" t="s">
        <v>147</v>
      </c>
      <c r="C74" s="29"/>
      <c r="D74" s="40">
        <f>SUM(D75)</f>
        <v>22504.43</v>
      </c>
      <c r="E74" s="40">
        <v>0</v>
      </c>
      <c r="F74" s="40">
        <v>0</v>
      </c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49.5" customHeight="1" x14ac:dyDescent="0.3">
      <c r="A75" s="28" t="s">
        <v>145</v>
      </c>
      <c r="B75" s="29" t="s">
        <v>146</v>
      </c>
      <c r="C75" s="29" t="s">
        <v>8</v>
      </c>
      <c r="D75" s="40">
        <v>22504.43</v>
      </c>
      <c r="E75" s="40">
        <v>0</v>
      </c>
      <c r="F75" s="40">
        <v>0</v>
      </c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ht="72" customHeight="1" x14ac:dyDescent="0.3">
      <c r="A76" s="61" t="s">
        <v>130</v>
      </c>
      <c r="B76" s="46" t="s">
        <v>61</v>
      </c>
      <c r="C76" s="46"/>
      <c r="D76" s="47">
        <f>SUM(D79+D87)</f>
        <v>6248415.8700000001</v>
      </c>
      <c r="E76" s="47">
        <f>SUM(E79+E87)</f>
        <v>3798940.99</v>
      </c>
      <c r="F76" s="47">
        <f>SUM(F79+F87)</f>
        <v>3666123.56</v>
      </c>
      <c r="H76" s="6"/>
    </row>
    <row r="77" spans="1:242" ht="45.75" hidden="1" customHeight="1" x14ac:dyDescent="0.3">
      <c r="A77" s="38" t="s">
        <v>12</v>
      </c>
      <c r="B77" s="36" t="s">
        <v>1</v>
      </c>
      <c r="C77" s="36" t="s">
        <v>4</v>
      </c>
      <c r="D77" s="42"/>
      <c r="E77" s="42"/>
      <c r="F77" s="42"/>
      <c r="H77" s="6"/>
    </row>
    <row r="78" spans="1:242" ht="8.25" hidden="1" customHeight="1" x14ac:dyDescent="0.3">
      <c r="A78" s="38" t="s">
        <v>21</v>
      </c>
      <c r="B78" s="36" t="s">
        <v>1</v>
      </c>
      <c r="C78" s="36" t="s">
        <v>9</v>
      </c>
      <c r="D78" s="42"/>
      <c r="E78" s="42"/>
      <c r="F78" s="42"/>
      <c r="H78" s="6"/>
    </row>
    <row r="79" spans="1:242" s="63" customFormat="1" ht="42" customHeight="1" x14ac:dyDescent="0.3">
      <c r="A79" s="80" t="s">
        <v>149</v>
      </c>
      <c r="B79" s="54" t="s">
        <v>62</v>
      </c>
      <c r="C79" s="54"/>
      <c r="D79" s="42">
        <f>SUM(D80)</f>
        <v>6107755.4500000002</v>
      </c>
      <c r="E79" s="42">
        <f>SUM(E81:E83)</f>
        <v>3728940.99</v>
      </c>
      <c r="F79" s="42">
        <f>SUM(F80)</f>
        <v>3596123.56</v>
      </c>
      <c r="H79" s="64"/>
    </row>
    <row r="80" spans="1:242" s="65" customFormat="1" ht="43.5" customHeight="1" x14ac:dyDescent="0.3">
      <c r="A80" s="78" t="s">
        <v>151</v>
      </c>
      <c r="B80" s="76" t="s">
        <v>63</v>
      </c>
      <c r="C80" s="76"/>
      <c r="D80" s="79">
        <f>SUM(D81:D86)</f>
        <v>6107755.4500000002</v>
      </c>
      <c r="E80" s="79">
        <f>SUM(E81:E85)</f>
        <v>3728940.99</v>
      </c>
      <c r="F80" s="79">
        <f>SUM(F81:F85)</f>
        <v>3596123.56</v>
      </c>
    </row>
    <row r="81" spans="1:242" s="5" customFormat="1" ht="105" customHeight="1" x14ac:dyDescent="0.3">
      <c r="A81" s="34" t="s">
        <v>100</v>
      </c>
      <c r="B81" s="33" t="s">
        <v>97</v>
      </c>
      <c r="C81" s="33" t="s">
        <v>7</v>
      </c>
      <c r="D81" s="43">
        <v>2868459.35</v>
      </c>
      <c r="E81" s="35">
        <v>2623868.62</v>
      </c>
      <c r="F81" s="35">
        <v>2623868.62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65.25" customHeight="1" x14ac:dyDescent="0.3">
      <c r="A82" s="34" t="s">
        <v>152</v>
      </c>
      <c r="B82" s="26" t="s">
        <v>98</v>
      </c>
      <c r="C82" s="26" t="s">
        <v>8</v>
      </c>
      <c r="D82" s="30">
        <v>2146567.54</v>
      </c>
      <c r="E82" s="30">
        <v>1105072.3700000001</v>
      </c>
      <c r="F82" s="30">
        <v>972254.94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5" customFormat="1" ht="48.75" customHeight="1" x14ac:dyDescent="0.3">
      <c r="A83" s="34" t="s">
        <v>87</v>
      </c>
      <c r="B83" s="26" t="s">
        <v>99</v>
      </c>
      <c r="C83" s="26" t="s">
        <v>29</v>
      </c>
      <c r="D83" s="40">
        <v>900</v>
      </c>
      <c r="E83" s="30">
        <v>0</v>
      </c>
      <c r="F83" s="30">
        <v>0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5" customFormat="1" ht="86.25" customHeight="1" x14ac:dyDescent="0.3">
      <c r="A84" s="31" t="s">
        <v>110</v>
      </c>
      <c r="B84" s="26" t="s">
        <v>101</v>
      </c>
      <c r="C84" s="26" t="s">
        <v>7</v>
      </c>
      <c r="D84" s="30">
        <v>1080910.27</v>
      </c>
      <c r="E84" s="30">
        <v>0</v>
      </c>
      <c r="F84" s="30">
        <v>0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90" customHeight="1" x14ac:dyDescent="0.3">
      <c r="A85" s="31" t="s">
        <v>111</v>
      </c>
      <c r="B85" s="26" t="s">
        <v>102</v>
      </c>
      <c r="C85" s="26" t="s">
        <v>7</v>
      </c>
      <c r="D85" s="30">
        <v>10918.29</v>
      </c>
      <c r="E85" s="30">
        <v>0</v>
      </c>
      <c r="F85" s="30">
        <v>0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45" customHeight="1" x14ac:dyDescent="0.3">
      <c r="A86" s="31" t="s">
        <v>132</v>
      </c>
      <c r="B86" s="26" t="s">
        <v>133</v>
      </c>
      <c r="C86" s="26" t="s">
        <v>8</v>
      </c>
      <c r="D86" s="30">
        <v>0</v>
      </c>
      <c r="E86" s="30">
        <v>0</v>
      </c>
      <c r="F86" s="30">
        <v>0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0.5" customHeight="1" x14ac:dyDescent="0.3">
      <c r="A87" s="73" t="s">
        <v>109</v>
      </c>
      <c r="B87" s="81" t="s">
        <v>108</v>
      </c>
      <c r="C87" s="76"/>
      <c r="D87" s="89">
        <f>SUM(D88)</f>
        <v>140660.42000000001</v>
      </c>
      <c r="E87" s="89">
        <f>E88</f>
        <v>70000</v>
      </c>
      <c r="F87" s="89">
        <f>F88</f>
        <v>70000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65" customFormat="1" ht="43.5" customHeight="1" x14ac:dyDescent="0.3">
      <c r="A88" s="75" t="s">
        <v>38</v>
      </c>
      <c r="B88" s="76" t="s">
        <v>103</v>
      </c>
      <c r="C88" s="76"/>
      <c r="D88" s="77">
        <f>SUM(D90)</f>
        <v>140660.42000000001</v>
      </c>
      <c r="E88" s="77">
        <v>70000</v>
      </c>
      <c r="F88" s="77">
        <v>70000</v>
      </c>
    </row>
    <row r="89" spans="1:242" s="5" customFormat="1" ht="26.25" hidden="1" customHeight="1" x14ac:dyDescent="0.3">
      <c r="A89" s="34"/>
      <c r="B89" s="48"/>
      <c r="C89" s="48"/>
      <c r="D89" s="49"/>
      <c r="E89" s="49"/>
      <c r="F89" s="49"/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5" customHeight="1" x14ac:dyDescent="0.3">
      <c r="A90" s="34" t="s">
        <v>39</v>
      </c>
      <c r="B90" s="26" t="s">
        <v>104</v>
      </c>
      <c r="C90" s="48" t="s">
        <v>8</v>
      </c>
      <c r="D90" s="49">
        <v>140660.42000000001</v>
      </c>
      <c r="E90" s="49">
        <v>70000</v>
      </c>
      <c r="F90" s="49">
        <v>70000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44.25" hidden="1" customHeight="1" x14ac:dyDescent="0.3">
      <c r="A91" s="31"/>
      <c r="B91" s="26"/>
      <c r="C91" s="26"/>
      <c r="D91" s="30"/>
      <c r="E91" s="30"/>
      <c r="F91" s="30"/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58.5" customHeight="1" x14ac:dyDescent="0.3">
      <c r="A92" s="94" t="s">
        <v>106</v>
      </c>
      <c r="B92" s="72" t="s">
        <v>107</v>
      </c>
      <c r="C92" s="72"/>
      <c r="D92" s="27">
        <f>SUM(D93+D102+D108)</f>
        <v>10158094.110000001</v>
      </c>
      <c r="E92" s="27">
        <f>SUM(E93+E102+E108)</f>
        <v>6045884.1699999999</v>
      </c>
      <c r="F92" s="27">
        <f>SUM(F93+F102+F108)</f>
        <v>6020393.0499999998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30.75" customHeight="1" x14ac:dyDescent="0.3">
      <c r="A93" s="70" t="s">
        <v>41</v>
      </c>
      <c r="B93" s="26" t="s">
        <v>73</v>
      </c>
      <c r="C93" s="26"/>
      <c r="D93" s="27">
        <f>SUM(D94:D101)</f>
        <v>6222424.330000001</v>
      </c>
      <c r="E93" s="27">
        <f>SUM(E94:E101)</f>
        <v>5744384.1699999999</v>
      </c>
      <c r="F93" s="27">
        <f>SUM(F94:F101)</f>
        <v>5708213.0499999998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76.5" customHeight="1" x14ac:dyDescent="0.3">
      <c r="A94" s="31" t="s">
        <v>24</v>
      </c>
      <c r="B94" s="26" t="s">
        <v>84</v>
      </c>
      <c r="C94" s="26" t="s">
        <v>7</v>
      </c>
      <c r="D94" s="30">
        <v>1085658.02</v>
      </c>
      <c r="E94" s="30">
        <v>1047719.4</v>
      </c>
      <c r="F94" s="30">
        <v>1047719.4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54" customHeight="1" x14ac:dyDescent="0.3">
      <c r="A95" s="31" t="s">
        <v>153</v>
      </c>
      <c r="B95" s="26" t="s">
        <v>154</v>
      </c>
      <c r="C95" s="26" t="s">
        <v>8</v>
      </c>
      <c r="D95" s="30">
        <v>0</v>
      </c>
      <c r="E95" s="30">
        <v>0</v>
      </c>
      <c r="F95" s="30">
        <v>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69.75" customHeight="1" x14ac:dyDescent="0.3">
      <c r="A96" s="31" t="s">
        <v>26</v>
      </c>
      <c r="B96" s="26" t="s">
        <v>85</v>
      </c>
      <c r="C96" s="26" t="s">
        <v>7</v>
      </c>
      <c r="D96" s="40">
        <v>3932842.6</v>
      </c>
      <c r="E96" s="40">
        <v>3845360.65</v>
      </c>
      <c r="F96" s="40">
        <v>3845360.65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4" customHeight="1" x14ac:dyDescent="0.3">
      <c r="A97" s="31" t="s">
        <v>27</v>
      </c>
      <c r="B97" s="26" t="s">
        <v>85</v>
      </c>
      <c r="C97" s="26" t="s">
        <v>8</v>
      </c>
      <c r="D97" s="30">
        <v>618595.02</v>
      </c>
      <c r="E97" s="30">
        <v>271421.12</v>
      </c>
      <c r="F97" s="30">
        <v>235250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2" customHeight="1" x14ac:dyDescent="0.3">
      <c r="A98" s="31" t="s">
        <v>134</v>
      </c>
      <c r="B98" s="26" t="s">
        <v>135</v>
      </c>
      <c r="C98" s="26" t="s">
        <v>29</v>
      </c>
      <c r="D98" s="30">
        <v>4580</v>
      </c>
      <c r="E98" s="30">
        <v>3000</v>
      </c>
      <c r="F98" s="30">
        <v>3000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50.25" customHeight="1" x14ac:dyDescent="0.3">
      <c r="A99" s="31" t="s">
        <v>144</v>
      </c>
      <c r="B99" s="26" t="s">
        <v>86</v>
      </c>
      <c r="C99" s="26" t="s">
        <v>28</v>
      </c>
      <c r="D99" s="30">
        <v>8148.69</v>
      </c>
      <c r="E99" s="30">
        <v>4283</v>
      </c>
      <c r="F99" s="30">
        <v>4283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27.75" customHeight="1" x14ac:dyDescent="0.3">
      <c r="A100" s="31" t="s">
        <v>54</v>
      </c>
      <c r="B100" s="26" t="s">
        <v>81</v>
      </c>
      <c r="C100" s="26" t="s">
        <v>40</v>
      </c>
      <c r="D100" s="30">
        <v>552600</v>
      </c>
      <c r="E100" s="30">
        <v>552600</v>
      </c>
      <c r="F100" s="30">
        <v>552600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28.5" customHeight="1" x14ac:dyDescent="0.3">
      <c r="A101" s="31" t="s">
        <v>42</v>
      </c>
      <c r="B101" s="26" t="s">
        <v>82</v>
      </c>
      <c r="C101" s="26" t="s">
        <v>29</v>
      </c>
      <c r="D101" s="30">
        <v>20000</v>
      </c>
      <c r="E101" s="30">
        <v>20000</v>
      </c>
      <c r="F101" s="30">
        <v>20000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31.5" customHeight="1" x14ac:dyDescent="0.3">
      <c r="A102" s="69" t="s">
        <v>88</v>
      </c>
      <c r="B102" s="72" t="s">
        <v>89</v>
      </c>
      <c r="C102" s="26"/>
      <c r="D102" s="27">
        <f>SUM(D103:D107)</f>
        <v>3647069.78</v>
      </c>
      <c r="E102" s="27">
        <v>0</v>
      </c>
      <c r="F102" s="27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133.5" customHeight="1" x14ac:dyDescent="0.3">
      <c r="A103" s="93" t="s">
        <v>112</v>
      </c>
      <c r="B103" s="26" t="s">
        <v>92</v>
      </c>
      <c r="C103" s="26" t="s">
        <v>8</v>
      </c>
      <c r="D103" s="30">
        <v>1930448.57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117.75" customHeight="1" x14ac:dyDescent="0.3">
      <c r="A104" s="93" t="s">
        <v>113</v>
      </c>
      <c r="B104" s="26" t="s">
        <v>93</v>
      </c>
      <c r="C104" s="26" t="s">
        <v>8</v>
      </c>
      <c r="D104" s="30">
        <v>922188.39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87.75" customHeight="1" x14ac:dyDescent="0.3">
      <c r="A105" s="93" t="s">
        <v>90</v>
      </c>
      <c r="B105" s="26" t="s">
        <v>94</v>
      </c>
      <c r="C105" s="26" t="s">
        <v>8</v>
      </c>
      <c r="D105" s="30">
        <v>176000</v>
      </c>
      <c r="E105" s="30">
        <v>0</v>
      </c>
      <c r="F105" s="30">
        <v>0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63.75" customHeight="1" x14ac:dyDescent="0.3">
      <c r="A106" s="93" t="s">
        <v>136</v>
      </c>
      <c r="B106" s="26" t="s">
        <v>137</v>
      </c>
      <c r="C106" s="26" t="s">
        <v>8</v>
      </c>
      <c r="D106" s="30">
        <v>145000</v>
      </c>
      <c r="E106" s="30">
        <v>0</v>
      </c>
      <c r="F106" s="30">
        <v>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56.25" customHeight="1" x14ac:dyDescent="0.3">
      <c r="A107" s="93" t="s">
        <v>91</v>
      </c>
      <c r="B107" s="26" t="s">
        <v>95</v>
      </c>
      <c r="C107" s="26" t="s">
        <v>8</v>
      </c>
      <c r="D107" s="30">
        <v>473432.82</v>
      </c>
      <c r="E107" s="30">
        <v>0</v>
      </c>
      <c r="F107" s="30">
        <v>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60.75" customHeight="1" x14ac:dyDescent="0.3">
      <c r="A108" s="69" t="s">
        <v>74</v>
      </c>
      <c r="B108" s="71" t="s">
        <v>75</v>
      </c>
      <c r="C108" s="72"/>
      <c r="D108" s="27">
        <f>SUM(D109)</f>
        <v>288600</v>
      </c>
      <c r="E108" s="27">
        <f>SUM(E109)</f>
        <v>301500</v>
      </c>
      <c r="F108" s="27">
        <f>SUM(F109)</f>
        <v>312180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51" customHeight="1" x14ac:dyDescent="0.3">
      <c r="A109" s="31" t="s">
        <v>131</v>
      </c>
      <c r="B109" s="26" t="s">
        <v>76</v>
      </c>
      <c r="C109" s="26" t="s">
        <v>8</v>
      </c>
      <c r="D109" s="30">
        <v>288600</v>
      </c>
      <c r="E109" s="30">
        <v>301500</v>
      </c>
      <c r="F109" s="30">
        <v>312180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81" hidden="1" customHeight="1" x14ac:dyDescent="0.3">
      <c r="A110" s="50" t="s">
        <v>15</v>
      </c>
      <c r="B110" s="51" t="s">
        <v>10</v>
      </c>
      <c r="C110" s="51" t="s">
        <v>4</v>
      </c>
      <c r="D110" s="52"/>
      <c r="E110" s="52"/>
      <c r="F110" s="52"/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2.25" hidden="1" customHeight="1" x14ac:dyDescent="0.3">
      <c r="A111" s="53" t="s">
        <v>16</v>
      </c>
      <c r="B111" s="54" t="s">
        <v>10</v>
      </c>
      <c r="C111" s="54" t="s">
        <v>4</v>
      </c>
      <c r="D111" s="42"/>
      <c r="E111" s="42"/>
      <c r="F111" s="42"/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ht="28.5" customHeight="1" thickBot="1" x14ac:dyDescent="0.35">
      <c r="A112" s="55" t="s">
        <v>11</v>
      </c>
      <c r="B112" s="56"/>
      <c r="C112" s="56"/>
      <c r="D112" s="57">
        <f>SUM(D92+D76+D62+D57+D48+D4)</f>
        <v>21331933.049999997</v>
      </c>
      <c r="E112" s="57">
        <f>SUM(E92+E76+E62+E57+E48+E4)</f>
        <v>11634276</v>
      </c>
      <c r="F112" s="57">
        <f>SUM(F92+F76+F62+F57+F48+F4)</f>
        <v>11400732</v>
      </c>
      <c r="G112" s="10"/>
      <c r="H112" s="1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</row>
    <row r="113" spans="1:242" s="7" customFormat="1" ht="27" customHeight="1" x14ac:dyDescent="0.25">
      <c r="A113" s="16"/>
      <c r="B113" s="12"/>
      <c r="C113" s="12"/>
      <c r="D113" s="13"/>
      <c r="E113" s="13"/>
      <c r="F113" s="1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14"/>
      <c r="E114" s="14"/>
      <c r="F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14"/>
      <c r="E115" s="14"/>
      <c r="F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21"/>
      <c r="E116" s="21"/>
      <c r="F116" s="2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14"/>
      <c r="E117" s="14"/>
      <c r="F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4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4"/>
      <c r="E119" s="14"/>
      <c r="F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4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20"/>
      <c r="E121" s="20"/>
      <c r="F121" s="2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2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2"/>
      <c r="F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2"/>
      <c r="E124" s="12"/>
      <c r="F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2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2023-12-26T11:18:57Z</cp:lastPrinted>
  <dcterms:created xsi:type="dcterms:W3CDTF">1996-10-08T23:32:33Z</dcterms:created>
  <dcterms:modified xsi:type="dcterms:W3CDTF">2024-01-16T08:55:49Z</dcterms:modified>
</cp:coreProperties>
</file>